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drawings/drawing17.xml" ContentType="application/vnd.openxmlformats-officedocument.drawing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ortega\Desktop\Nueva carpeta\"/>
    </mc:Choice>
  </mc:AlternateContent>
  <bookViews>
    <workbookView xWindow="0" yWindow="0" windowWidth="28800" windowHeight="12885" tabRatio="999" activeTab="16"/>
  </bookViews>
  <sheets>
    <sheet name="Anexo01" sheetId="1" r:id="rId1"/>
    <sheet name="Anexo05" sheetId="15" r:id="rId2"/>
    <sheet name="Anexo07" sheetId="22" r:id="rId3"/>
    <sheet name="Anexo07a" sheetId="23" r:id="rId4"/>
    <sheet name="Anexo07b" sheetId="24" r:id="rId5"/>
    <sheet name="Anexo07c" sheetId="25" r:id="rId6"/>
    <sheet name="Anexo07d" sheetId="28" r:id="rId7"/>
    <sheet name="Anexo07e" sheetId="27" r:id="rId8"/>
    <sheet name="Anexo07f" sheetId="26" r:id="rId9"/>
    <sheet name="Anexo08" sheetId="29" r:id="rId10"/>
    <sheet name="Anexo09Nomina" sheetId="34" r:id="rId11"/>
    <sheet name="Anexo 10." sheetId="36" r:id="rId12"/>
    <sheet name="Anexo11." sheetId="30" r:id="rId13"/>
    <sheet name="Anexo12" sheetId="31" r:id="rId14"/>
    <sheet name="Anexo 13" sheetId="38" r:id="rId15"/>
    <sheet name="Anexo 14" sheetId="37" r:id="rId16"/>
    <sheet name="Anexo 16" sheetId="42" r:id="rId17"/>
  </sheets>
  <externalReferences>
    <externalReference r:id="rId18"/>
    <externalReference r:id="rId19"/>
    <externalReference r:id="rId20"/>
    <externalReference r:id="rId21"/>
  </externalReferences>
  <definedNames>
    <definedName name="C_TipoSujeto" localSheetId="11">[1]Catalogos!$A$2:$A$7</definedName>
    <definedName name="C_TipoSujeto" localSheetId="14">[2]Catalogos!$A$2:$A$7</definedName>
    <definedName name="C_TipoSujeto" localSheetId="15">[2]Catalogos!$A$2:$A$7</definedName>
    <definedName name="C_TipoSujeto" localSheetId="16">[2]Catalogos!$A$2:$A$7</definedName>
    <definedName name="C_TipoSujeto">#REF!</definedName>
    <definedName name="CatAudit">[3]CatAudExt!$A$1:$D$115</definedName>
    <definedName name="CatEdoFinan">[4]CatEdoFin!$A$2:$C$21</definedName>
    <definedName name="CatEnte" localSheetId="11">[1]CatEntes!$A$1:$G$333</definedName>
    <definedName name="CatEnte" localSheetId="14">[2]CatEntes!$A$1:$G$333</definedName>
    <definedName name="CatEnte" localSheetId="15">[2]CatEntes!$A$1:$G$333</definedName>
    <definedName name="CatEnte" localSheetId="16">[2]CatEntes!$A$1:$G$333</definedName>
    <definedName name="CatEnte">#REF!</definedName>
    <definedName name="CatRubros">[4]Concepto!$A$5:$X$588</definedName>
    <definedName name="MiLogo" localSheetId="11">[1]Datos!$A$1</definedName>
    <definedName name="MiLogo" localSheetId="14">[2]Datos!$A$1</definedName>
    <definedName name="MiLogo" localSheetId="15">[2]Datos!$A$1</definedName>
    <definedName name="MiLogo" localSheetId="16">[2]Datos!$A$1</definedName>
    <definedName name="MiLogo">#REF!</definedName>
    <definedName name="_xlnm.Print_Titles" localSheetId="11">'Anexo 10.'!$1:$11</definedName>
    <definedName name="_xlnm.Print_Titles" localSheetId="14">'Anexo 13'!$1:$10</definedName>
    <definedName name="_xlnm.Print_Titles" localSheetId="15">'Anexo 14'!$1:$10</definedName>
    <definedName name="_xlnm.Print_Titles" localSheetId="16">'Anexo 16'!$1:$11</definedName>
    <definedName name="_xlnm.Print_Titles" localSheetId="0">Anexo01!$1:$10</definedName>
    <definedName name="_xlnm.Print_Titles" localSheetId="1">Anexo05!$1:$10</definedName>
    <definedName name="_xlnm.Print_Titles" localSheetId="2">Anexo07!$1:$10</definedName>
    <definedName name="_xlnm.Print_Titles" localSheetId="3">Anexo07a!$1:$10</definedName>
    <definedName name="_xlnm.Print_Titles" localSheetId="4">Anexo07b!$1:$10</definedName>
    <definedName name="_xlnm.Print_Titles" localSheetId="5">Anexo07c!$1:$10</definedName>
    <definedName name="_xlnm.Print_Titles" localSheetId="6">Anexo07d!$1:$10</definedName>
    <definedName name="_xlnm.Print_Titles" localSheetId="7">Anexo07e!$1:$10</definedName>
    <definedName name="_xlnm.Print_Titles" localSheetId="8">Anexo07f!$1:$10</definedName>
    <definedName name="_xlnm.Print_Titles" localSheetId="9">Anexo08!$1:$8</definedName>
    <definedName name="_xlnm.Print_Titles" localSheetId="10">Anexo09Nomina!$1:$11</definedName>
    <definedName name="_xlnm.Print_Titles" localSheetId="12">Anexo11.!$1:$8</definedName>
    <definedName name="_xlnm.Print_Titles" localSheetId="13">Anexo12!$1:$8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C33" i="1"/>
  <c r="I33" i="1"/>
  <c r="Z36" i="42" l="1"/>
  <c r="Y36" i="42"/>
  <c r="U36" i="42"/>
  <c r="I36" i="42"/>
  <c r="H36" i="42"/>
  <c r="G36" i="42"/>
  <c r="B32" i="38" l="1"/>
  <c r="A32" i="38"/>
  <c r="B31" i="38"/>
  <c r="A31" i="38"/>
  <c r="B30" i="38"/>
  <c r="A30" i="38"/>
  <c r="B29" i="38"/>
  <c r="A29" i="38"/>
  <c r="B28" i="38"/>
  <c r="A28" i="38"/>
  <c r="B27" i="38"/>
  <c r="A27" i="38"/>
  <c r="B26" i="38"/>
  <c r="A26" i="38"/>
  <c r="B25" i="38"/>
  <c r="A25" i="38"/>
  <c r="B24" i="38"/>
  <c r="A24" i="38"/>
  <c r="B23" i="38"/>
  <c r="A23" i="38"/>
  <c r="B22" i="38"/>
  <c r="A22" i="38"/>
  <c r="B21" i="38"/>
  <c r="A21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B13" i="38"/>
  <c r="A13" i="38"/>
  <c r="B12" i="38"/>
  <c r="A12" i="38"/>
  <c r="B11" i="38"/>
  <c r="A11" i="38"/>
  <c r="H33" i="37"/>
  <c r="E33" i="37"/>
  <c r="D33" i="37"/>
  <c r="C33" i="37"/>
  <c r="B32" i="37"/>
  <c r="A32" i="37"/>
  <c r="B31" i="37"/>
  <c r="A31" i="37"/>
  <c r="B30" i="37"/>
  <c r="A30" i="37"/>
  <c r="B29" i="37"/>
  <c r="A29" i="37"/>
  <c r="B28" i="37"/>
  <c r="A28" i="37"/>
  <c r="B27" i="37"/>
  <c r="A27" i="37"/>
  <c r="B26" i="37"/>
  <c r="A26" i="37"/>
  <c r="B25" i="37"/>
  <c r="A25" i="37"/>
  <c r="B24" i="37"/>
  <c r="A24" i="37"/>
  <c r="B23" i="37"/>
  <c r="A23" i="37"/>
  <c r="B22" i="37"/>
  <c r="A22" i="37"/>
  <c r="B21" i="37"/>
  <c r="A21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B13" i="37"/>
  <c r="A13" i="37"/>
  <c r="B12" i="37"/>
  <c r="A12" i="37"/>
  <c r="B11" i="37"/>
  <c r="A11" i="37"/>
  <c r="B33" i="36" l="1"/>
  <c r="A33" i="36"/>
  <c r="B32" i="36"/>
  <c r="A32" i="36"/>
  <c r="B31" i="36"/>
  <c r="A31" i="36"/>
  <c r="B30" i="36"/>
  <c r="A30" i="36"/>
  <c r="B29" i="36"/>
  <c r="A29" i="36"/>
  <c r="B28" i="36"/>
  <c r="A28" i="36"/>
  <c r="B27" i="36"/>
  <c r="A27" i="36"/>
  <c r="B26" i="36"/>
  <c r="A26" i="36"/>
  <c r="B25" i="36"/>
  <c r="A25" i="36"/>
  <c r="B24" i="36"/>
  <c r="A24" i="36"/>
  <c r="B23" i="36"/>
  <c r="A23" i="36"/>
  <c r="B22" i="36"/>
  <c r="A22" i="36"/>
  <c r="B21" i="36"/>
  <c r="A21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B14" i="36"/>
  <c r="A14" i="36"/>
  <c r="B13" i="36"/>
  <c r="A13" i="36"/>
  <c r="B12" i="36"/>
  <c r="A12" i="36"/>
  <c r="AP36" i="34" l="1"/>
  <c r="AO36" i="34"/>
  <c r="AN36" i="34"/>
  <c r="AM36" i="34"/>
  <c r="AL36" i="34"/>
  <c r="AK36" i="34"/>
  <c r="AJ36" i="34"/>
  <c r="AI36" i="34"/>
  <c r="AH36" i="34"/>
  <c r="AG36" i="34"/>
  <c r="AO12" i="34"/>
  <c r="AO13" i="34"/>
  <c r="AO14" i="34"/>
  <c r="AO15" i="34"/>
  <c r="AO16" i="34"/>
  <c r="AO17" i="34"/>
  <c r="AO18" i="34"/>
  <c r="AO19" i="34"/>
  <c r="AO20" i="34"/>
  <c r="AO21" i="34"/>
  <c r="AO22" i="34"/>
  <c r="AO23" i="34"/>
  <c r="AO24" i="34"/>
  <c r="AO25" i="34"/>
  <c r="AO26" i="34"/>
  <c r="AO27" i="34"/>
  <c r="AO28" i="34"/>
  <c r="AO29" i="34"/>
  <c r="AO30" i="34"/>
  <c r="AO31" i="34"/>
  <c r="AO32" i="34"/>
  <c r="AO33" i="34"/>
  <c r="AO34" i="34"/>
  <c r="AO35" i="34"/>
  <c r="H36" i="34"/>
  <c r="G36" i="34"/>
  <c r="F36" i="34"/>
  <c r="AF36" i="34"/>
  <c r="AE36" i="34"/>
  <c r="AD36" i="34"/>
  <c r="AC36" i="34"/>
  <c r="AB36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AE12" i="34"/>
  <c r="AE13" i="34"/>
  <c r="AE14" i="34"/>
  <c r="AE15" i="34"/>
  <c r="AE16" i="34"/>
  <c r="AE17" i="34"/>
  <c r="AE18" i="34"/>
  <c r="AE19" i="34"/>
  <c r="AE20" i="34"/>
  <c r="AE21" i="34"/>
  <c r="AE22" i="34"/>
  <c r="AE23" i="34"/>
  <c r="AE24" i="34"/>
  <c r="AE25" i="34"/>
  <c r="AE26" i="34"/>
  <c r="AE27" i="34"/>
  <c r="AE28" i="34"/>
  <c r="AE29" i="34"/>
  <c r="AE30" i="34"/>
  <c r="AE31" i="34"/>
  <c r="AE32" i="34"/>
  <c r="AE33" i="34"/>
  <c r="AE34" i="34"/>
  <c r="AE35" i="34"/>
  <c r="X12" i="34"/>
  <c r="X13" i="34"/>
  <c r="X14" i="34"/>
  <c r="AF14" i="34" s="1"/>
  <c r="X15" i="34"/>
  <c r="AF15" i="34" s="1"/>
  <c r="X16" i="34"/>
  <c r="X17" i="34"/>
  <c r="AF17" i="34" s="1"/>
  <c r="X18" i="34"/>
  <c r="X19" i="34"/>
  <c r="X20" i="34"/>
  <c r="AF20" i="34" s="1"/>
  <c r="X21" i="34"/>
  <c r="AF21" i="34" s="1"/>
  <c r="X22" i="34"/>
  <c r="X23" i="34"/>
  <c r="X24" i="34"/>
  <c r="AF24" i="34" s="1"/>
  <c r="X25" i="34"/>
  <c r="AF25" i="34" s="1"/>
  <c r="X26" i="34"/>
  <c r="AF26" i="34" s="1"/>
  <c r="X27" i="34"/>
  <c r="AF27" i="34" s="1"/>
  <c r="X28" i="34"/>
  <c r="AF28" i="34" s="1"/>
  <c r="X29" i="34"/>
  <c r="AF29" i="34" s="1"/>
  <c r="X30" i="34"/>
  <c r="AF30" i="34" s="1"/>
  <c r="X31" i="34"/>
  <c r="AF31" i="34" s="1"/>
  <c r="X32" i="34"/>
  <c r="AF32" i="34" s="1"/>
  <c r="X33" i="34"/>
  <c r="AF33" i="34" s="1"/>
  <c r="X34" i="34"/>
  <c r="AF34" i="34" s="1"/>
  <c r="X35" i="34"/>
  <c r="A36" i="34"/>
  <c r="AF18" i="34" l="1"/>
  <c r="AF22" i="34"/>
  <c r="AF16" i="34"/>
  <c r="AP23" i="34"/>
  <c r="AP35" i="34"/>
  <c r="AP19" i="34"/>
  <c r="AP25" i="34"/>
  <c r="AP13" i="34"/>
  <c r="AP28" i="34"/>
  <c r="AP20" i="34"/>
  <c r="AP12" i="34"/>
  <c r="AP33" i="34"/>
  <c r="AP26" i="34"/>
  <c r="AP18" i="34"/>
  <c r="AP17" i="34"/>
  <c r="AP27" i="34"/>
  <c r="AP32" i="34"/>
  <c r="AP24" i="34"/>
  <c r="AP16" i="34"/>
  <c r="AP34" i="34"/>
  <c r="AP31" i="34"/>
  <c r="AP15" i="34"/>
  <c r="AP30" i="34"/>
  <c r="AP22" i="34"/>
  <c r="AP14" i="34"/>
  <c r="AP29" i="34"/>
  <c r="AP21" i="34"/>
  <c r="AF13" i="34"/>
  <c r="AF35" i="34"/>
  <c r="AF23" i="34"/>
  <c r="AF12" i="34"/>
  <c r="AF19" i="34"/>
  <c r="I49" i="31" l="1"/>
  <c r="C49" i="31"/>
  <c r="B48" i="31"/>
  <c r="A48" i="31"/>
  <c r="B47" i="31"/>
  <c r="A47" i="31"/>
  <c r="B46" i="31"/>
  <c r="A46" i="31"/>
  <c r="B45" i="31"/>
  <c r="A45" i="31"/>
  <c r="B44" i="31"/>
  <c r="A44" i="31"/>
  <c r="B43" i="31"/>
  <c r="A43" i="31"/>
  <c r="B42" i="31"/>
  <c r="A42" i="31"/>
  <c r="B41" i="31"/>
  <c r="A41" i="31"/>
  <c r="B40" i="31"/>
  <c r="A40" i="31"/>
  <c r="B39" i="31"/>
  <c r="A39" i="31"/>
  <c r="B38" i="31"/>
  <c r="A38" i="31"/>
  <c r="B37" i="31"/>
  <c r="A37" i="31"/>
  <c r="B36" i="31"/>
  <c r="A36" i="31"/>
  <c r="B35" i="31"/>
  <c r="A35" i="31"/>
  <c r="B34" i="31"/>
  <c r="A34" i="31"/>
  <c r="B33" i="31"/>
  <c r="A33" i="31"/>
  <c r="B32" i="31"/>
  <c r="A32" i="31"/>
  <c r="B31" i="31"/>
  <c r="A31" i="31"/>
  <c r="B30" i="31"/>
  <c r="A30" i="31"/>
  <c r="B29" i="31"/>
  <c r="A29" i="31"/>
  <c r="B28" i="31"/>
  <c r="A28" i="31"/>
  <c r="B27" i="31"/>
  <c r="A27" i="31"/>
  <c r="B26" i="31"/>
  <c r="A26" i="31"/>
  <c r="B25" i="31"/>
  <c r="A25" i="31"/>
  <c r="B24" i="31"/>
  <c r="A24" i="31"/>
  <c r="B23" i="31"/>
  <c r="A23" i="31"/>
  <c r="B22" i="31"/>
  <c r="A22" i="31"/>
  <c r="B21" i="31"/>
  <c r="A21" i="31"/>
  <c r="B20" i="31"/>
  <c r="A20" i="31"/>
  <c r="B19" i="31"/>
  <c r="A19" i="31"/>
  <c r="B18" i="31"/>
  <c r="A18" i="31"/>
  <c r="B17" i="31"/>
  <c r="A17" i="31"/>
  <c r="B16" i="31"/>
  <c r="A16" i="31"/>
  <c r="B15" i="31"/>
  <c r="A15" i="31"/>
  <c r="B14" i="31"/>
  <c r="A14" i="31"/>
  <c r="B13" i="31"/>
  <c r="A13" i="31"/>
  <c r="B12" i="31"/>
  <c r="A12" i="31"/>
  <c r="B11" i="31"/>
  <c r="A11" i="31"/>
  <c r="B10" i="31"/>
  <c r="A10" i="31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I49" i="30"/>
  <c r="C49" i="30"/>
  <c r="B10" i="30"/>
  <c r="A10" i="30"/>
  <c r="I66" i="29"/>
  <c r="C66" i="29"/>
  <c r="B65" i="29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I44" i="29"/>
  <c r="C44" i="29"/>
  <c r="B43" i="29"/>
  <c r="A43" i="29"/>
  <c r="B42" i="29"/>
  <c r="A42" i="29"/>
  <c r="B41" i="29"/>
  <c r="A41" i="29"/>
  <c r="B40" i="29"/>
  <c r="A40" i="29"/>
  <c r="B39" i="29"/>
  <c r="A39" i="29"/>
  <c r="B38" i="29"/>
  <c r="A38" i="29"/>
  <c r="B37" i="29"/>
  <c r="A37" i="29"/>
  <c r="B36" i="29"/>
  <c r="A36" i="29"/>
  <c r="B35" i="29"/>
  <c r="A35" i="29"/>
  <c r="B34" i="29"/>
  <c r="A34" i="29"/>
  <c r="B33" i="29"/>
  <c r="A33" i="29"/>
  <c r="B32" i="29"/>
  <c r="A32" i="29"/>
  <c r="C24" i="29"/>
  <c r="I24" i="29"/>
  <c r="B23" i="29"/>
  <c r="A23" i="29"/>
  <c r="B22" i="29"/>
  <c r="A22" i="29"/>
  <c r="B21" i="29"/>
  <c r="A21" i="29"/>
  <c r="B20" i="29"/>
  <c r="A20" i="29"/>
  <c r="B19" i="29"/>
  <c r="A19" i="29"/>
  <c r="B18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K35" i="28" l="1"/>
  <c r="L35" i="28"/>
  <c r="J35" i="28"/>
  <c r="E35" i="28"/>
  <c r="B34" i="28"/>
  <c r="A34" i="28"/>
  <c r="B33" i="28"/>
  <c r="A33" i="28"/>
  <c r="B32" i="28"/>
  <c r="A32" i="28"/>
  <c r="B31" i="28"/>
  <c r="A31" i="28"/>
  <c r="B30" i="28"/>
  <c r="A30" i="28"/>
  <c r="B29" i="28"/>
  <c r="A29" i="28"/>
  <c r="B28" i="28"/>
  <c r="A28" i="28"/>
  <c r="B27" i="28"/>
  <c r="A27" i="28"/>
  <c r="B26" i="28"/>
  <c r="A26" i="28"/>
  <c r="B25" i="28"/>
  <c r="A25" i="28"/>
  <c r="B24" i="28"/>
  <c r="A24" i="28"/>
  <c r="B23" i="28"/>
  <c r="A23" i="28"/>
  <c r="B22" i="28"/>
  <c r="A22" i="28"/>
  <c r="B21" i="28"/>
  <c r="A21" i="28"/>
  <c r="B20" i="28"/>
  <c r="A20" i="28"/>
  <c r="B19" i="28"/>
  <c r="A19" i="28"/>
  <c r="B18" i="28"/>
  <c r="A18" i="28"/>
  <c r="B17" i="28"/>
  <c r="A17" i="28"/>
  <c r="B16" i="28"/>
  <c r="A16" i="28"/>
  <c r="B15" i="28"/>
  <c r="A15" i="28"/>
  <c r="B14" i="28"/>
  <c r="A14" i="28"/>
  <c r="B13" i="28"/>
  <c r="A13" i="28"/>
  <c r="B12" i="28"/>
  <c r="A12" i="28"/>
  <c r="B11" i="28"/>
  <c r="A11" i="28"/>
  <c r="G32" i="27"/>
  <c r="C32" i="27"/>
  <c r="B31" i="27"/>
  <c r="A31" i="27"/>
  <c r="B30" i="27"/>
  <c r="A30" i="27"/>
  <c r="B29" i="27"/>
  <c r="A29" i="27"/>
  <c r="B28" i="27"/>
  <c r="A28" i="27"/>
  <c r="B27" i="27"/>
  <c r="A27" i="27"/>
  <c r="B26" i="27"/>
  <c r="A26" i="27"/>
  <c r="B25" i="27"/>
  <c r="A25" i="27"/>
  <c r="B24" i="27"/>
  <c r="A24" i="27"/>
  <c r="B23" i="27"/>
  <c r="A23" i="27"/>
  <c r="B22" i="27"/>
  <c r="A22" i="27"/>
  <c r="B21" i="27"/>
  <c r="A21" i="27"/>
  <c r="B20" i="27"/>
  <c r="A20" i="27"/>
  <c r="B19" i="27"/>
  <c r="A19" i="27"/>
  <c r="B18" i="27"/>
  <c r="A18" i="27"/>
  <c r="B17" i="27"/>
  <c r="A17" i="27"/>
  <c r="B16" i="27"/>
  <c r="A16" i="27"/>
  <c r="B15" i="27"/>
  <c r="A15" i="27"/>
  <c r="B14" i="27"/>
  <c r="A14" i="27"/>
  <c r="B13" i="27"/>
  <c r="A13" i="27"/>
  <c r="B12" i="27"/>
  <c r="A12" i="27"/>
  <c r="B11" i="27"/>
  <c r="A11" i="27"/>
  <c r="K35" i="26"/>
  <c r="I35" i="26"/>
  <c r="C35" i="26"/>
  <c r="B34" i="26"/>
  <c r="A34" i="26"/>
  <c r="B33" i="26"/>
  <c r="A33" i="26"/>
  <c r="B32" i="26"/>
  <c r="A32" i="26"/>
  <c r="B31" i="26"/>
  <c r="A31" i="26"/>
  <c r="B30" i="26"/>
  <c r="A30" i="26"/>
  <c r="B29" i="26"/>
  <c r="A29" i="26"/>
  <c r="B28" i="26"/>
  <c r="A28" i="26"/>
  <c r="B27" i="26"/>
  <c r="A27" i="26"/>
  <c r="B26" i="26"/>
  <c r="A26" i="26"/>
  <c r="B25" i="26"/>
  <c r="A25" i="26"/>
  <c r="B24" i="26"/>
  <c r="A24" i="26"/>
  <c r="B23" i="26"/>
  <c r="A23" i="26"/>
  <c r="B22" i="26"/>
  <c r="A22" i="26"/>
  <c r="B21" i="26"/>
  <c r="A21" i="26"/>
  <c r="B20" i="26"/>
  <c r="A20" i="26"/>
  <c r="B19" i="26"/>
  <c r="A19" i="26"/>
  <c r="B18" i="26"/>
  <c r="A18" i="26"/>
  <c r="B17" i="26"/>
  <c r="A17" i="26"/>
  <c r="B16" i="26"/>
  <c r="A16" i="26"/>
  <c r="B15" i="26"/>
  <c r="A15" i="26"/>
  <c r="B14" i="26"/>
  <c r="A14" i="26"/>
  <c r="B13" i="26"/>
  <c r="A13" i="26"/>
  <c r="B12" i="26"/>
  <c r="A12" i="26"/>
  <c r="B11" i="26"/>
  <c r="A11" i="26"/>
  <c r="L35" i="25"/>
  <c r="I35" i="25"/>
  <c r="C35" i="25"/>
  <c r="B34" i="25"/>
  <c r="A34" i="25"/>
  <c r="B33" i="25"/>
  <c r="A33" i="25"/>
  <c r="B32" i="25"/>
  <c r="A32" i="25"/>
  <c r="B31" i="25"/>
  <c r="A31" i="25"/>
  <c r="B30" i="25"/>
  <c r="A30" i="25"/>
  <c r="B29" i="25"/>
  <c r="A29" i="25"/>
  <c r="B28" i="25"/>
  <c r="A28" i="25"/>
  <c r="B27" i="25"/>
  <c r="A27" i="25"/>
  <c r="B26" i="25"/>
  <c r="A26" i="25"/>
  <c r="B25" i="25"/>
  <c r="A25" i="25"/>
  <c r="B24" i="25"/>
  <c r="A24" i="25"/>
  <c r="B23" i="25"/>
  <c r="A23" i="25"/>
  <c r="B22" i="25"/>
  <c r="A22" i="25"/>
  <c r="B21" i="25"/>
  <c r="A21" i="25"/>
  <c r="B20" i="25"/>
  <c r="A20" i="25"/>
  <c r="B19" i="25"/>
  <c r="A19" i="25"/>
  <c r="B18" i="25"/>
  <c r="A18" i="25"/>
  <c r="B17" i="25"/>
  <c r="A17" i="25"/>
  <c r="B16" i="25"/>
  <c r="A16" i="25"/>
  <c r="B15" i="25"/>
  <c r="A15" i="25"/>
  <c r="B14" i="25"/>
  <c r="A14" i="25"/>
  <c r="B13" i="25"/>
  <c r="A13" i="25"/>
  <c r="B12" i="25"/>
  <c r="A12" i="25"/>
  <c r="B11" i="25"/>
  <c r="A11" i="25"/>
  <c r="K35" i="24"/>
  <c r="I35" i="24"/>
  <c r="C35" i="24"/>
  <c r="B34" i="24"/>
  <c r="A34" i="24"/>
  <c r="B33" i="24"/>
  <c r="A33" i="24"/>
  <c r="B32" i="24"/>
  <c r="A32" i="24"/>
  <c r="B31" i="24"/>
  <c r="A31" i="24"/>
  <c r="B30" i="24"/>
  <c r="A30" i="24"/>
  <c r="B29" i="24"/>
  <c r="A29" i="24"/>
  <c r="B28" i="24"/>
  <c r="A28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B15" i="24"/>
  <c r="A15" i="24"/>
  <c r="B14" i="24"/>
  <c r="A14" i="24"/>
  <c r="B13" i="24"/>
  <c r="A13" i="24"/>
  <c r="B12" i="24"/>
  <c r="A12" i="24"/>
  <c r="B11" i="24"/>
  <c r="A11" i="24"/>
  <c r="K35" i="23"/>
  <c r="I35" i="23"/>
  <c r="C35" i="23"/>
  <c r="B34" i="23"/>
  <c r="A34" i="23"/>
  <c r="B33" i="23"/>
  <c r="A33" i="23"/>
  <c r="B32" i="23"/>
  <c r="A32" i="23"/>
  <c r="B31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B13" i="23"/>
  <c r="A13" i="23"/>
  <c r="B12" i="23"/>
  <c r="A12" i="23"/>
  <c r="B11" i="23"/>
  <c r="A11" i="23"/>
  <c r="K35" i="22"/>
  <c r="I35" i="22"/>
  <c r="C35" i="22"/>
  <c r="B34" i="22"/>
  <c r="A34" i="22"/>
  <c r="B33" i="22"/>
  <c r="A33" i="22"/>
  <c r="B32" i="22"/>
  <c r="A32" i="22"/>
  <c r="B31" i="22"/>
  <c r="A31" i="22"/>
  <c r="B30" i="22"/>
  <c r="A30" i="22"/>
  <c r="B29" i="22"/>
  <c r="A29" i="22"/>
  <c r="B28" i="22"/>
  <c r="A28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B18" i="22"/>
  <c r="A18" i="22"/>
  <c r="B17" i="22"/>
  <c r="A17" i="22"/>
  <c r="B16" i="22"/>
  <c r="A16" i="22"/>
  <c r="B15" i="22"/>
  <c r="A15" i="22"/>
  <c r="B14" i="22"/>
  <c r="A14" i="22"/>
  <c r="B13" i="22"/>
  <c r="A13" i="22"/>
  <c r="B12" i="22"/>
  <c r="A12" i="22"/>
  <c r="B11" i="22"/>
  <c r="A11" i="22"/>
  <c r="M33" i="15" l="1"/>
  <c r="G33" i="15"/>
  <c r="C33" i="15"/>
  <c r="B32" i="15"/>
  <c r="A32" i="15"/>
  <c r="B31" i="15"/>
  <c r="A31" i="15"/>
  <c r="B30" i="15"/>
  <c r="A30" i="15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A23" i="15"/>
  <c r="B22" i="15"/>
  <c r="A22" i="15"/>
  <c r="B21" i="15"/>
  <c r="A21" i="15"/>
  <c r="B20" i="15"/>
  <c r="A20" i="15"/>
  <c r="B19" i="15"/>
  <c r="A19" i="15"/>
  <c r="B18" i="15"/>
  <c r="A18" i="15"/>
  <c r="B17" i="15"/>
  <c r="A17" i="15"/>
  <c r="B16" i="15"/>
  <c r="A16" i="15"/>
  <c r="B15" i="15"/>
  <c r="A15" i="15"/>
  <c r="B14" i="15"/>
  <c r="A14" i="15"/>
  <c r="B13" i="15"/>
  <c r="A13" i="15"/>
  <c r="B12" i="15"/>
  <c r="A12" i="15"/>
  <c r="B11" i="15"/>
  <c r="A11" i="15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<sst xmlns="http://schemas.openxmlformats.org/spreadsheetml/2006/main" count="683" uniqueCount="303">
  <si>
    <t>Datos de Cuenta Bancaria</t>
  </si>
  <si>
    <t>Número (a 10 digitos)</t>
  </si>
  <si>
    <t xml:space="preserve">Fecha de Cancelación </t>
  </si>
  <si>
    <t>Datos del Recurso</t>
  </si>
  <si>
    <t>Nombre</t>
  </si>
  <si>
    <t>Número de Cuenta</t>
  </si>
  <si>
    <t>Datos  Contables</t>
  </si>
  <si>
    <t>Personas autorizadas (Nombre)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</si>
  <si>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</si>
  <si>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</si>
  <si>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</si>
  <si>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</si>
  <si>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</si>
  <si>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</si>
  <si>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</si>
  <si>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</si>
  <si>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Nombre del Responsable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</si>
  <si>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</si>
  <si>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</si>
  <si>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</si>
  <si>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</si>
  <si>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</si>
  <si>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 xml:space="preserve">Deberán  las subcuentas de Bancos/Tesoreria; Bancos /Dependencia y otros; Fondos con Afectación Especifica y Depositos de Fondos de Terceros en Garantia y/o Administración, subtotales y el gran total, estos deberan coincidir con la  balanza de comprobación. </t>
  </si>
  <si>
    <t>IdEjercicio</t>
  </si>
  <si>
    <t>IdRfc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</si>
  <si>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</si>
  <si>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</si>
  <si>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</si>
  <si>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</si>
  <si>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</si>
  <si>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</si>
  <si>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</si>
  <si>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</si>
  <si>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</si>
  <si>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</si>
  <si>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</si>
  <si>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</si>
  <si>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</si>
  <si>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</si>
  <si>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 Registro</t>
  </si>
  <si>
    <t>Datos del Fideicomiso</t>
  </si>
  <si>
    <t>Nombre de Cuenta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</si>
  <si>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</si>
  <si>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</si>
  <si>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</si>
  <si>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</si>
  <si>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</si>
  <si>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</si>
  <si>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</si>
  <si>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</si>
  <si>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</si>
  <si>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</si>
  <si>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</si>
  <si>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</si>
  <si>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</si>
  <si>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</si>
  <si>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</si>
  <si>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</si>
  <si>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ANEXO 7A</t>
  </si>
  <si>
    <t>Datos del Proveedor</t>
  </si>
  <si>
    <t>OTRAS CUENTAS POR PAGAR A CORTO PLAZO</t>
  </si>
  <si>
    <t>ANEXO 7B</t>
  </si>
  <si>
    <t>Datos del Pago Posterior</t>
  </si>
  <si>
    <t xml:space="preserve">RETENCIONES Y CONTRIBUCIONES POR PAGAR A CORTO PLAZO </t>
  </si>
  <si>
    <t>ANEXO 7C</t>
  </si>
  <si>
    <t>Datos del Pago</t>
  </si>
  <si>
    <t>Folio</t>
  </si>
  <si>
    <t>ANEXO 7D</t>
  </si>
  <si>
    <t>ANEXO 7F</t>
  </si>
  <si>
    <t>OTROS PASIVOS  A CORTO Y LARGO PLAZO</t>
  </si>
  <si>
    <t>Acreedor</t>
  </si>
  <si>
    <t>PROVISIONES A LARGO PLAZO</t>
  </si>
  <si>
    <t>ANEXO 7E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</si>
  <si>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</si>
  <si>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</si>
  <si>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</si>
  <si>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</si>
  <si>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</si>
  <si>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</si>
  <si>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CUENTAS POR PAGAR A CORTO PLAZO Y LARGO PLAZO</t>
  </si>
  <si>
    <t>Mes</t>
  </si>
  <si>
    <t>Número de Cuenta Contable</t>
  </si>
  <si>
    <t>CÉDULA DE INGRESOS</t>
  </si>
  <si>
    <t>ANEXO 8</t>
  </si>
  <si>
    <t>Concepto de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</si>
  <si>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</si>
  <si>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</si>
  <si>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</si>
  <si>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</si>
  <si>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</si>
  <si>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</si>
  <si>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</si>
  <si>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</si>
  <si>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</si>
  <si>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</si>
  <si>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</si>
  <si>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</si>
  <si>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la Cuenta Bancaria (A diez digitos)</t>
  </si>
  <si>
    <t>Nombre de la Institución Bancaria</t>
  </si>
  <si>
    <t>Datos Bancarios</t>
  </si>
  <si>
    <t>FEDERAL</t>
  </si>
  <si>
    <t>ESTATAL</t>
  </si>
  <si>
    <t>PROPIOS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</si>
  <si>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</si>
  <si>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</si>
  <si>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</si>
  <si>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</si>
  <si>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</si>
  <si>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</si>
  <si>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</si>
  <si>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</si>
  <si>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</si>
  <si>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</si>
  <si>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</si>
  <si>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</si>
  <si>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</si>
  <si>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</si>
  <si>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</si>
  <si>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</si>
  <si>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</si>
  <si>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</si>
  <si>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</si>
  <si>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</si>
  <si>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</si>
  <si>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</si>
  <si>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</si>
  <si>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</si>
  <si>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</si>
  <si>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</si>
  <si>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</si>
  <si>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</si>
  <si>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</si>
  <si>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</si>
  <si>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</si>
  <si>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</si>
  <si>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</si>
  <si>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</si>
  <si>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</si>
  <si>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</si>
  <si>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</si>
  <si>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</si>
  <si>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TOTAL</t>
  </si>
  <si>
    <t>ANEXO 10</t>
  </si>
  <si>
    <t>CEDULA DE EGRESOS (RECURSOS FEDERALES)</t>
  </si>
  <si>
    <t>CEDULA DE EGRESOS (RECURSOS ESTATALES)</t>
  </si>
  <si>
    <t>Fecha de Ingreso</t>
  </si>
  <si>
    <t>Datos del Empleado</t>
  </si>
  <si>
    <t>RFC</t>
  </si>
  <si>
    <t>Area de Adscripción</t>
  </si>
  <si>
    <t>Número de días del Periodo</t>
  </si>
  <si>
    <t>Laborados</t>
  </si>
  <si>
    <t>Faltas</t>
  </si>
  <si>
    <t>Incapacidad</t>
  </si>
  <si>
    <t>Salario Diario</t>
  </si>
  <si>
    <t>Sueldo Mensual</t>
  </si>
  <si>
    <t>Comisiones</t>
  </si>
  <si>
    <t>Vacaciones</t>
  </si>
  <si>
    <t>Prima Vacacional</t>
  </si>
  <si>
    <t>Prima Dominical</t>
  </si>
  <si>
    <t>Premio de Puntualidad</t>
  </si>
  <si>
    <t>Premio de Asistencia</t>
  </si>
  <si>
    <t>Aguinaldo</t>
  </si>
  <si>
    <t>Horas Extras</t>
  </si>
  <si>
    <t xml:space="preserve"> Fondo de Ahorro </t>
  </si>
  <si>
    <t xml:space="preserve"> Previsión Social </t>
  </si>
  <si>
    <t>Canasta básica y quinquenios</t>
  </si>
  <si>
    <t xml:space="preserve"> Fondo de Ahorro</t>
  </si>
  <si>
    <t xml:space="preserve"> Prima Vacacional </t>
  </si>
  <si>
    <t xml:space="preserve"> Prima Dominical </t>
  </si>
  <si>
    <t xml:space="preserve"> Tiempo Extra </t>
  </si>
  <si>
    <t xml:space="preserve"> Aguinaldo y Gratific</t>
  </si>
  <si>
    <t xml:space="preserve"> Total de Percep Exentas </t>
  </si>
  <si>
    <t>Percepciones Exentas</t>
  </si>
  <si>
    <t>Percepciones Gravadas</t>
  </si>
  <si>
    <t>Total Percep Gravadas</t>
  </si>
  <si>
    <t xml:space="preserve"> Total Percep</t>
  </si>
  <si>
    <t>Impuestos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</si>
  <si>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</si>
  <si>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</si>
  <si>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</si>
  <si>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</si>
  <si>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</si>
  <si>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</si>
  <si>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</si>
  <si>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</si>
  <si>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Otras Deduc</t>
  </si>
  <si>
    <t>Total Deducciones</t>
  </si>
  <si>
    <t>NETO A PAGAR</t>
  </si>
  <si>
    <t>Datos del pago Posterior</t>
  </si>
  <si>
    <t>ANEXO 9</t>
  </si>
  <si>
    <t>ANEXO 11</t>
  </si>
  <si>
    <t xml:space="preserve">CONCENTRADO ANUAL DE NÓMINAS </t>
  </si>
  <si>
    <t xml:space="preserve">PROGRAMA ANUAL DE ADQUISICIONES </t>
  </si>
  <si>
    <t>Porcentaje de Presupuesto (a Ejercer por Trimestre)</t>
  </si>
  <si>
    <t>Unidad Responsable</t>
  </si>
  <si>
    <t xml:space="preserve">Clave Presupuestal </t>
  </si>
  <si>
    <t xml:space="preserve">Concepto </t>
  </si>
  <si>
    <t>Valor Estimado Total (pesos)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</si>
  <si>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</si>
  <si>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</si>
  <si>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</si>
  <si>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</si>
  <si>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</si>
  <si>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</si>
  <si>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</si>
  <si>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</si>
  <si>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</si>
  <si>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</si>
  <si>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CONTRATOS DE ADQUISICIONES, SERVICIOS, ARRENDAMIENTOS Y OBRA PÚBLICA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</si>
  <si>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</si>
  <si>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</si>
  <si>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</si>
  <si>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</si>
  <si>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</si>
  <si>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</si>
  <si>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</si>
  <si>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</si>
  <si>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</si>
  <si>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</si>
  <si>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Núm de Procedimiento </t>
  </si>
  <si>
    <t xml:space="preserve">Tipo de Procedimiento </t>
  </si>
  <si>
    <t>Número de Convocatoria</t>
  </si>
  <si>
    <t>Fecha de la convocatoria</t>
  </si>
  <si>
    <t>Núm. De oficio Autorización Presupuestal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</si>
  <si>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</si>
  <si>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</si>
  <si>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</si>
  <si>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</si>
  <si>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Núm. De Acta de Presentación de Documentación legal y Apertura de Propuestas Técnicas</t>
  </si>
  <si>
    <t xml:space="preserve">Núm de Acta de Apertura de Propuestas Económicas </t>
  </si>
  <si>
    <t xml:space="preserve">Núm. de Dictámen Técnico </t>
  </si>
  <si>
    <t>Núm. De Fallo</t>
  </si>
  <si>
    <t>Concursante Ganador</t>
  </si>
  <si>
    <t>Núm. De Inscripción al Padrón de Proveedores</t>
  </si>
  <si>
    <t>Núm.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</si>
  <si>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</si>
  <si>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>ANEXO 13</t>
  </si>
  <si>
    <t>ANEXO 14</t>
  </si>
  <si>
    <t xml:space="preserve">PROCEDIMIENTOS DE ADJUDICACIÓN DE BIENES, ARRENDAMIENTOS Y PRESTACIÓN DE SERVICIOS </t>
  </si>
  <si>
    <t>Datos Generales de Contrato</t>
  </si>
  <si>
    <t xml:space="preserve">Autorización de Recursos </t>
  </si>
  <si>
    <t>Recursos (Monto)</t>
  </si>
  <si>
    <t>Proceso de Licitación</t>
  </si>
  <si>
    <t>Datos de Formalización de Contrato</t>
  </si>
  <si>
    <t>Termino de la Obra</t>
  </si>
  <si>
    <t>Núm. De Obra/Acción</t>
  </si>
  <si>
    <t>Núm de Contrato</t>
  </si>
  <si>
    <t>Nombre de la Obra/Acción</t>
  </si>
  <si>
    <t xml:space="preserve">Núm de Oficio </t>
  </si>
  <si>
    <t>Fecha de Oficio</t>
  </si>
  <si>
    <t>Tipo de Fondo</t>
  </si>
  <si>
    <t>Federales</t>
  </si>
  <si>
    <t>Estatales</t>
  </si>
  <si>
    <t>Propios</t>
  </si>
  <si>
    <t>Tipo de Adjudicación</t>
  </si>
  <si>
    <t>Núm. De Procedimiento</t>
  </si>
  <si>
    <t>Fecha de Fallo</t>
  </si>
  <si>
    <t xml:space="preserve">Fecha de Firma de Contrato </t>
  </si>
  <si>
    <t xml:space="preserve">Importe del Contrato </t>
  </si>
  <si>
    <t xml:space="preserve">Inicio </t>
  </si>
  <si>
    <t xml:space="preserve">Termino </t>
  </si>
  <si>
    <t xml:space="preserve">Núm. de Fianza de Cumplimiento </t>
  </si>
  <si>
    <t xml:space="preserve">Proveedor Contratado </t>
  </si>
  <si>
    <t>Representante Legal</t>
  </si>
  <si>
    <t xml:space="preserve">Socios o Accionistas </t>
  </si>
  <si>
    <t xml:space="preserve">Monto de Finiquito </t>
  </si>
  <si>
    <t xml:space="preserve">Fecha de Acta Entrega Recepción </t>
  </si>
  <si>
    <t>Periodo de Ejecución Real</t>
  </si>
  <si>
    <t>Núm. De Fianza de Vicios Ocultos</t>
  </si>
  <si>
    <t xml:space="preserve">Monto Devengado </t>
  </si>
  <si>
    <t>Monto por Ejercer</t>
  </si>
  <si>
    <t>Estatus de la Obra</t>
  </si>
  <si>
    <t>Cuenta de Registro Contable</t>
  </si>
  <si>
    <t>ANEXO 16</t>
  </si>
  <si>
    <t xml:space="preserve">REPORTES DE OBRAS Y ACCIONES </t>
  </si>
  <si>
    <t>Saldo al 31/12/2021</t>
  </si>
  <si>
    <t>Saldo (al 31/dic/2021)</t>
  </si>
  <si>
    <t>Saldo Contable al 31/12/2021</t>
  </si>
  <si>
    <t>Saldo estado cta al 31/12/2021</t>
  </si>
  <si>
    <t>Saldo (a corto plazo al 31/dic/2021)</t>
  </si>
  <si>
    <t>Saldo (a largo plazo al 31/dic/2021)2</t>
  </si>
  <si>
    <t>DEL 01 DE ENERO AL 31 DE DICIEMBRE DE 2021</t>
  </si>
  <si>
    <t>Nombre del Proveedor</t>
  </si>
  <si>
    <t>Domicilio del Proveedor</t>
  </si>
  <si>
    <t>Representante Legal del Proveedor</t>
  </si>
  <si>
    <t>Importe total pagado</t>
  </si>
  <si>
    <t>Cuenta bancaria</t>
  </si>
  <si>
    <t>Número de la Constancia del Padron de Proveedores</t>
  </si>
  <si>
    <r>
      <t xml:space="preserve"> Previsión Social 
 </t>
    </r>
    <r>
      <rPr>
        <sz val="11"/>
        <color rgb="FFFF0000"/>
        <rFont val="Calibri"/>
        <family val="2"/>
        <scheme val="minor"/>
      </rPr>
      <t>(agregar columnas por cada concepto de previsión social)</t>
    </r>
  </si>
  <si>
    <r>
      <t xml:space="preserve">Gratificaciones
 </t>
    </r>
    <r>
      <rPr>
        <sz val="10"/>
        <color rgb="FFFF0000"/>
        <rFont val="Calibri"/>
        <family val="2"/>
        <scheme val="minor"/>
      </rPr>
      <t>(especificar el tipo de gratificación, se pueden agregar columnas)</t>
    </r>
  </si>
  <si>
    <r>
      <t xml:space="preserve"> Compensaciones
</t>
    </r>
    <r>
      <rPr>
        <sz val="9"/>
        <color rgb="FFFF0000"/>
        <rFont val="Calibri"/>
        <family val="2"/>
        <scheme val="minor"/>
      </rPr>
      <t xml:space="preserve"> (especificar el tipo de gratificación, se pueden agregar columnas)</t>
    </r>
  </si>
  <si>
    <t>Fuente de Financiamiento</t>
  </si>
  <si>
    <t>Carpeta con Integración de Pólizas contables</t>
  </si>
  <si>
    <t>Carpeta con Integración de los CFDI´S</t>
  </si>
  <si>
    <t>Importe mensual</t>
  </si>
  <si>
    <t>Concepto de Ingreso 
(fondo, programa, transferencia, subsidio u otros)</t>
  </si>
  <si>
    <t>NOMINAS QUINCENALES O MENSUALES DEL EJERCICIO FISCAL 2021</t>
  </si>
  <si>
    <t>*NOTA: ESTA CEDULA DEBERÁ DE REQUISITARSE DE MANERA QUINCENAL O MENSUAL, DE ACUERDO A LA DETERMINACIÓN DEL CALCULO DEL ISR.</t>
  </si>
  <si>
    <t>Importe Máximo</t>
  </si>
  <si>
    <t>Importe Mínimo</t>
  </si>
  <si>
    <t>Tipo de Contrato (por objeto de gasto)</t>
  </si>
  <si>
    <t>Importe con IVA Contratado</t>
  </si>
  <si>
    <t>Importe 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</si>
</sst>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126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0" fillId="0" borderId="0" xfId="0" applyNumberFormat="1" applyFont="1"/>
    <xf numFmtId="0" fontId="0" fillId="0" borderId="10" xfId="0" applyFill="1" applyBorder="1" applyAlignment="1">
      <alignment horizontal="center" vertical="center"/>
    </xf>
    <xf numFmtId="0" fontId="0" fillId="0" borderId="0" xfId="0" applyFont="1"/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/>
    <xf numFmtId="0" fontId="0" fillId="0" borderId="12" xfId="0" applyFill="1" applyBorder="1" applyAlignme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 applyFont="1"/>
    <xf numFmtId="0" fontId="0" fillId="0" borderId="15" xfId="0" applyBorder="1" applyAlignment="1">
      <alignment horizontal="center" vertical="center" wrapText="1"/>
    </xf>
    <xf numFmtId="43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>
      <alignment horizontal="center"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/>
    </xf>
    <xf numFmtId="44" fontId="0" fillId="0" borderId="0" xfId="2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1" xfId="0" applyFill="1" applyBorder="1" applyAlignment="1"/>
    <xf numFmtId="0" fontId="2" fillId="0" borderId="0" xfId="0" applyFont="1" applyBorder="1" applyAlignment="1">
      <alignment horizontal="left"/>
    </xf>
    <xf numFmtId="0" fontId="0" fillId="0" borderId="0" xfId="0" applyNumberFormat="1"/>
    <xf numFmtId="44" fontId="0" fillId="0" borderId="0" xfId="2" applyFont="1" applyAlignment="1" applyProtection="1">
      <alignment vertical="top"/>
      <protection locked="0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/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3" fontId="0" fillId="0" borderId="0" xfId="0" applyNumberFormat="1" applyAlignment="1" applyProtection="1">
      <alignment vertical="top"/>
      <protection locked="0"/>
    </xf>
    <xf numFmtId="43" fontId="2" fillId="0" borderId="0" xfId="1" applyFont="1" applyAlignment="1" applyProtection="1">
      <alignment vertical="top"/>
      <protection locked="0"/>
    </xf>
    <xf numFmtId="43" fontId="2" fillId="0" borderId="0" xfId="0" applyNumberFormat="1" applyFont="1" applyAlignment="1" applyProtection="1">
      <alignment vertical="top"/>
      <protection locked="0"/>
    </xf>
    <xf numFmtId="0" fontId="0" fillId="0" borderId="18" xfId="0" applyBorder="1" applyAlignment="1">
      <alignment horizontal="center" vertical="center" wrapText="1"/>
    </xf>
    <xf numFmtId="164" fontId="0" fillId="0" borderId="0" xfId="0" applyNumberFormat="1" applyFont="1"/>
    <xf numFmtId="0" fontId="0" fillId="0" borderId="11" xfId="0" applyFill="1" applyBorder="1" applyAlignment="1">
      <alignment horizontal="left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3" fontId="14" fillId="0" borderId="0" xfId="0" applyNumberFormat="1" applyFont="1"/>
    <xf numFmtId="44" fontId="14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0" xfId="0" applyFont="1"/>
    <xf numFmtId="0" fontId="0" fillId="3" borderId="1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/>
    </xf>
  </cellXfs>
  <cellStyles count="30">
    <cellStyle name="Millares" xfId="1" builtinId="3"/>
    <cellStyle name="Millares 2" xfId="5"/>
    <cellStyle name="Millares 2 2" xfId="6"/>
    <cellStyle name="Millares 3" xfId="7"/>
    <cellStyle name="Millares 3 2" xfId="8"/>
    <cellStyle name="Millares 4" xfId="4"/>
    <cellStyle name="Millares 4 2" xfId="9"/>
    <cellStyle name="Moneda" xfId="2" builtinId="4"/>
    <cellStyle name="Moneda 2" xfId="10"/>
    <cellStyle name="Moneda 3" xfId="11"/>
    <cellStyle name="Moneda 3 2" xfId="12"/>
    <cellStyle name="Moneda 4" xfId="13"/>
    <cellStyle name="Normal" xfId="0" builtinId="0"/>
    <cellStyle name="Normal 13" xfId="14"/>
    <cellStyle name="Normal 14" xfId="15"/>
    <cellStyle name="Normal 16" xfId="16"/>
    <cellStyle name="Normal 17" xfId="17"/>
    <cellStyle name="Normal 2" xfId="18"/>
    <cellStyle name="Normal 2 2" xfId="29"/>
    <cellStyle name="Normal 3" xfId="19"/>
    <cellStyle name="Normal 32" xfId="20"/>
    <cellStyle name="Normal 4" xfId="21"/>
    <cellStyle name="Normal 5" xfId="22"/>
    <cellStyle name="Normal 6" xfId="23"/>
    <cellStyle name="Normal 7" xfId="3"/>
    <cellStyle name="Normal 8" xfId="24"/>
    <cellStyle name="Porcentaje 2" xfId="25"/>
    <cellStyle name="Porcentual 3" xfId="26"/>
    <cellStyle name="Porcentual 3 2" xfId="27"/>
    <cellStyle name="Porcentual 4" xfId="28"/>
  </cellStyles>
  <dxfs count="4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572621</xdr:colOff>
      <xdr:row>35</xdr:row>
      <xdr:rowOff>31936</xdr:rowOff>
    </xdr:from>
    <xdr:to>
      <xdr:col>6</xdr:col>
      <xdr:colOff>942975</xdr:colOff>
      <xdr:row>42</xdr:row>
      <xdr:rowOff>177612</xdr:rowOff>
    </xdr:to>
    <xdr:grpSp>
      <xdr:nvGrpSpPr>
        <xdr:cNvPr id="2" name="Grupo 1"/>
        <xdr:cNvGrpSpPr/>
      </xdr:nvGrpSpPr>
      <xdr:grpSpPr>
        <a:xfrm>
          <a:off x="1487950" y="7080436"/>
          <a:ext cx="3845818" cy="1479176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47626</xdr:colOff>
      <xdr:row>35</xdr:row>
      <xdr:rowOff>27453</xdr:rowOff>
    </xdr:from>
    <xdr:to>
      <xdr:col>11</xdr:col>
      <xdr:colOff>1571625</xdr:colOff>
      <xdr:row>42</xdr:row>
      <xdr:rowOff>173129</xdr:rowOff>
    </xdr:to>
    <xdr:grpSp>
      <xdr:nvGrpSpPr>
        <xdr:cNvPr id="6" name="Grupo 5"/>
        <xdr:cNvGrpSpPr/>
      </xdr:nvGrpSpPr>
      <xdr:grpSpPr>
        <a:xfrm>
          <a:off x="8926785" y="7075953"/>
          <a:ext cx="3610206" cy="1479176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747993</xdr:colOff>
          <xdr:row>0</xdr:row>
          <xdr:rowOff>54350</xdr:rowOff>
        </xdr:from>
        <xdr:to>
          <xdr:col>13</xdr:col>
          <xdr:colOff>1047848</xdr:colOff>
          <xdr:row>4</xdr:row>
          <xdr:rowOff>54350</xdr:rowOff>
        </xdr:to>
        <xdr:pic>
          <xdr:nvPicPr>
            <xdr:cNvPr id="12" name="Imagen 11"/>
            <xdr:cNvPicPr>
              <a:picLocks noChangeAspect="1"/>
              <a:extLst>
                <a:ext uri="{84589F7E-364E-4C9E-8A38-B11213B215E9}">
                  <a14:cameraTool cellRange="MiLogo" spid="_x0000_s49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197168" y="54350"/>
              <a:ext cx="1061855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172222</xdr:colOff>
      <xdr:row>67</xdr:row>
      <xdr:rowOff>19582</xdr:rowOff>
    </xdr:from>
    <xdr:to>
      <xdr:col>5</xdr:col>
      <xdr:colOff>465667</xdr:colOff>
      <xdr:row>74</xdr:row>
      <xdr:rowOff>165258</xdr:rowOff>
    </xdr:to>
    <xdr:grpSp>
      <xdr:nvGrpSpPr>
        <xdr:cNvPr id="2" name="Grupo 1"/>
        <xdr:cNvGrpSpPr/>
      </xdr:nvGrpSpPr>
      <xdr:grpSpPr>
        <a:xfrm>
          <a:off x="1087551" y="15366448"/>
          <a:ext cx="36481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2190755</xdr:colOff>
      <xdr:row>67</xdr:row>
      <xdr:rowOff>30154</xdr:rowOff>
    </xdr:from>
    <xdr:to>
      <xdr:col>10</xdr:col>
      <xdr:colOff>846671</xdr:colOff>
      <xdr:row>74</xdr:row>
      <xdr:rowOff>175830</xdr:rowOff>
    </xdr:to>
    <xdr:grpSp>
      <xdr:nvGrpSpPr>
        <xdr:cNvPr id="5" name="Grupo 4"/>
        <xdr:cNvGrpSpPr/>
      </xdr:nvGrpSpPr>
      <xdr:grpSpPr>
        <a:xfrm>
          <a:off x="8440084" y="15377020"/>
          <a:ext cx="366467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931708</xdr:colOff>
          <xdr:row>0</xdr:row>
          <xdr:rowOff>45883</xdr:rowOff>
        </xdr:from>
        <xdr:to>
          <xdr:col>10</xdr:col>
          <xdr:colOff>1990824</xdr:colOff>
          <xdr:row>3</xdr:row>
          <xdr:rowOff>130550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247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1493875" y="45883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234664</xdr:colOff>
      <xdr:row>39</xdr:row>
      <xdr:rowOff>21699</xdr:rowOff>
    </xdr:from>
    <xdr:to>
      <xdr:col>16</xdr:col>
      <xdr:colOff>193675</xdr:colOff>
      <xdr:row>46</xdr:row>
      <xdr:rowOff>167375</xdr:rowOff>
    </xdr:to>
    <xdr:grpSp>
      <xdr:nvGrpSpPr>
        <xdr:cNvPr id="2" name="Grupo 1"/>
        <xdr:cNvGrpSpPr/>
      </xdr:nvGrpSpPr>
      <xdr:grpSpPr>
        <a:xfrm>
          <a:off x="11519282" y="8203173"/>
          <a:ext cx="5282985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24</xdr:col>
      <xdr:colOff>733425</xdr:colOff>
      <xdr:row>39</xdr:row>
      <xdr:rowOff>30154</xdr:rowOff>
    </xdr:from>
    <xdr:to>
      <xdr:col>33</xdr:col>
      <xdr:colOff>76200</xdr:colOff>
      <xdr:row>46</xdr:row>
      <xdr:rowOff>175830</xdr:rowOff>
    </xdr:to>
    <xdr:grpSp>
      <xdr:nvGrpSpPr>
        <xdr:cNvPr id="5" name="Grupo 4"/>
        <xdr:cNvGrpSpPr/>
      </xdr:nvGrpSpPr>
      <xdr:grpSpPr>
        <a:xfrm>
          <a:off x="27358307" y="8211628"/>
          <a:ext cx="6496551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</xdr:colOff>
          <xdr:row>0</xdr:row>
          <xdr:rowOff>83984</xdr:rowOff>
        </xdr:from>
        <xdr:to>
          <xdr:col>41</xdr:col>
          <xdr:colOff>744377</xdr:colOff>
          <xdr:row>3</xdr:row>
          <xdr:rowOff>168651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95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6097250" y="83984"/>
              <a:ext cx="1058702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867896</xdr:colOff>
      <xdr:row>36</xdr:row>
      <xdr:rowOff>22411</xdr:rowOff>
    </xdr:from>
    <xdr:to>
      <xdr:col>5</xdr:col>
      <xdr:colOff>266699</xdr:colOff>
      <xdr:row>43</xdr:row>
      <xdr:rowOff>168087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782296" y="7299511"/>
          <a:ext cx="3189753" cy="1479176"/>
          <a:chOff x="1243854" y="10466295"/>
          <a:chExt cx="3273249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273249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1]Datos!G6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Juan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209551</xdr:colOff>
      <xdr:row>36</xdr:row>
      <xdr:rowOff>8403</xdr:rowOff>
    </xdr:from>
    <xdr:to>
      <xdr:col>13</xdr:col>
      <xdr:colOff>838200</xdr:colOff>
      <xdr:row>43</xdr:row>
      <xdr:rowOff>154079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8839201" y="7285503"/>
          <a:ext cx="3352799" cy="1479176"/>
          <a:chOff x="1365011" y="10456770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65011" y="10456770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1]Datos!G11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Pedro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1224243</xdr:colOff>
          <xdr:row>0</xdr:row>
          <xdr:rowOff>35300</xdr:rowOff>
        </xdr:from>
        <xdr:to>
          <xdr:col>13</xdr:col>
          <xdr:colOff>2286098</xdr:colOff>
          <xdr:row>5</xdr:row>
          <xdr:rowOff>35300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A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iLogo" spid="_x0000_s647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578043" y="35300"/>
              <a:ext cx="1061855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2585223</xdr:colOff>
      <xdr:row>50</xdr:row>
      <xdr:rowOff>19583</xdr:rowOff>
    </xdr:from>
    <xdr:to>
      <xdr:col>6</xdr:col>
      <xdr:colOff>1091142</xdr:colOff>
      <xdr:row>57</xdr:row>
      <xdr:rowOff>165259</xdr:rowOff>
    </xdr:to>
    <xdr:grpSp>
      <xdr:nvGrpSpPr>
        <xdr:cNvPr id="2" name="Grupo 1"/>
        <xdr:cNvGrpSpPr/>
      </xdr:nvGrpSpPr>
      <xdr:grpSpPr>
        <a:xfrm>
          <a:off x="2585223" y="13759902"/>
          <a:ext cx="5076142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328089</xdr:colOff>
      <xdr:row>50</xdr:row>
      <xdr:rowOff>19572</xdr:rowOff>
    </xdr:from>
    <xdr:to>
      <xdr:col>14</xdr:col>
      <xdr:colOff>317499</xdr:colOff>
      <xdr:row>57</xdr:row>
      <xdr:rowOff>165248</xdr:rowOff>
    </xdr:to>
    <xdr:grpSp>
      <xdr:nvGrpSpPr>
        <xdr:cNvPr id="5" name="Grupo 4"/>
        <xdr:cNvGrpSpPr/>
      </xdr:nvGrpSpPr>
      <xdr:grpSpPr>
        <a:xfrm>
          <a:off x="11972908" y="13759891"/>
          <a:ext cx="5064006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190874</xdr:colOff>
          <xdr:row>0</xdr:row>
          <xdr:rowOff>56465</xdr:rowOff>
        </xdr:from>
        <xdr:to>
          <xdr:col>15</xdr:col>
          <xdr:colOff>1249990</xdr:colOff>
          <xdr:row>3</xdr:row>
          <xdr:rowOff>141132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34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193124" y="56465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225139</xdr:colOff>
      <xdr:row>50</xdr:row>
      <xdr:rowOff>19583</xdr:rowOff>
    </xdr:from>
    <xdr:to>
      <xdr:col>7</xdr:col>
      <xdr:colOff>223308</xdr:colOff>
      <xdr:row>57</xdr:row>
      <xdr:rowOff>165259</xdr:rowOff>
    </xdr:to>
    <xdr:grpSp>
      <xdr:nvGrpSpPr>
        <xdr:cNvPr id="2" name="Grupo 1"/>
        <xdr:cNvGrpSpPr/>
      </xdr:nvGrpSpPr>
      <xdr:grpSpPr>
        <a:xfrm>
          <a:off x="2990110" y="13751912"/>
          <a:ext cx="5070912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63506</xdr:colOff>
      <xdr:row>50</xdr:row>
      <xdr:rowOff>8989</xdr:rowOff>
    </xdr:from>
    <xdr:to>
      <xdr:col>14</xdr:col>
      <xdr:colOff>52916</xdr:colOff>
      <xdr:row>57</xdr:row>
      <xdr:rowOff>154665</xdr:rowOff>
    </xdr:to>
    <xdr:grpSp>
      <xdr:nvGrpSpPr>
        <xdr:cNvPr id="5" name="Grupo 4"/>
        <xdr:cNvGrpSpPr/>
      </xdr:nvGrpSpPr>
      <xdr:grpSpPr>
        <a:xfrm>
          <a:off x="11705777" y="13741318"/>
          <a:ext cx="506215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190874</xdr:colOff>
          <xdr:row>0</xdr:row>
          <xdr:rowOff>56465</xdr:rowOff>
        </xdr:from>
        <xdr:to>
          <xdr:col>15</xdr:col>
          <xdr:colOff>1249990</xdr:colOff>
          <xdr:row>3</xdr:row>
          <xdr:rowOff>141132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450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155024" y="56465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761554</xdr:colOff>
      <xdr:row>35</xdr:row>
      <xdr:rowOff>37000</xdr:rowOff>
    </xdr:from>
    <xdr:to>
      <xdr:col>9</xdr:col>
      <xdr:colOff>95974</xdr:colOff>
      <xdr:row>42</xdr:row>
      <xdr:rowOff>182676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666554" y="7657000"/>
          <a:ext cx="6200526" cy="1479176"/>
          <a:chOff x="1243854" y="10466295"/>
          <a:chExt cx="3273249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273249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2]Datos!G6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Juan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671313</xdr:colOff>
      <xdr:row>35</xdr:row>
      <xdr:rowOff>18651</xdr:rowOff>
    </xdr:from>
    <xdr:to>
      <xdr:col>17</xdr:col>
      <xdr:colOff>1021225</xdr:colOff>
      <xdr:row>42</xdr:row>
      <xdr:rowOff>166739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3491558" y="7638651"/>
          <a:ext cx="6186507" cy="1481588"/>
          <a:chOff x="1365011" y="10456770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65011" y="10456770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2]Datos!G11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Pedro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0</xdr:row>
          <xdr:rowOff>57150</xdr:rowOff>
        </xdr:from>
        <xdr:to>
          <xdr:col>20</xdr:col>
          <xdr:colOff>698224</xdr:colOff>
          <xdr:row>4</xdr:row>
          <xdr:rowOff>57150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iLogo" spid="_x0000_s668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1069300" y="57150"/>
              <a:ext cx="1060174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315647</xdr:colOff>
      <xdr:row>34</xdr:row>
      <xdr:rowOff>27891</xdr:rowOff>
    </xdr:from>
    <xdr:to>
      <xdr:col>5</xdr:col>
      <xdr:colOff>1846130</xdr:colOff>
      <xdr:row>41</xdr:row>
      <xdr:rowOff>170165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211402" y="7838391"/>
          <a:ext cx="3711100" cy="1475774"/>
          <a:chOff x="1243854" y="10466295"/>
          <a:chExt cx="3273249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273249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2]Datos!G6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Juan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1128735</xdr:colOff>
      <xdr:row>34</xdr:row>
      <xdr:rowOff>20346</xdr:rowOff>
    </xdr:from>
    <xdr:to>
      <xdr:col>10</xdr:col>
      <xdr:colOff>676790</xdr:colOff>
      <xdr:row>41</xdr:row>
      <xdr:rowOff>162620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8015107" y="7830846"/>
          <a:ext cx="3694470" cy="1475774"/>
          <a:chOff x="1203111" y="10500089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03111" y="10500089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2]Datos!G11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Pedro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1377723</xdr:colOff>
          <xdr:row>0</xdr:row>
          <xdr:rowOff>29595</xdr:rowOff>
        </xdr:from>
        <xdr:to>
          <xdr:col>12</xdr:col>
          <xdr:colOff>23019</xdr:colOff>
          <xdr:row>4</xdr:row>
          <xdr:rowOff>21090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iLogo" spid="_x0000_s657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2407673" y="29595"/>
              <a:ext cx="1054711" cy="94399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309563</xdr:colOff>
      <xdr:row>38</xdr:row>
      <xdr:rowOff>58608</xdr:rowOff>
    </xdr:from>
    <xdr:to>
      <xdr:col>8</xdr:col>
      <xdr:colOff>333375</xdr:colOff>
      <xdr:row>46</xdr:row>
      <xdr:rowOff>13784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309563" y="8204990"/>
          <a:ext cx="851108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i="0" strike="noStrike">
                <a:solidFill>
                  <a:srgbClr val="000000"/>
                </a:solidFill>
                <a:latin typeface="+mn-lt"/>
                <a:cs typeface="Arial"/>
              </a:rPr>
              <a:t>Juan </a:t>
            </a:r>
          </a:p>
        </xdr:txBody>
      </xdr:sp>
    </xdr:grpSp>
    <xdr:clientData/>
  </xdr:twoCellAnchor>
  <xdr:twoCellAnchor>
    <xdr:from>
      <xdr:col>10</xdr:col>
      <xdr:colOff>57829</xdr:colOff>
      <xdr:row>38</xdr:row>
      <xdr:rowOff>42722</xdr:rowOff>
    </xdr:from>
    <xdr:to>
      <xdr:col>18</xdr:col>
      <xdr:colOff>219781</xdr:colOff>
      <xdr:row>45</xdr:row>
      <xdr:rowOff>185498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10640605" y="8189104"/>
          <a:ext cx="8433663" cy="14762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[2]Datos!G11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Pedro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0</xdr:row>
          <xdr:rowOff>54615</xdr:rowOff>
        </xdr:from>
        <xdr:to>
          <xdr:col>27</xdr:col>
          <xdr:colOff>284567</xdr:colOff>
          <xdr:row>3</xdr:row>
          <xdr:rowOff>136258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A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iLogo" spid="_x0000_s841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9813250" y="54615"/>
              <a:ext cx="1060174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593913</xdr:colOff>
      <xdr:row>35</xdr:row>
      <xdr:rowOff>33617</xdr:rowOff>
    </xdr:from>
    <xdr:to>
      <xdr:col>7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6308" y="7272617"/>
          <a:ext cx="4587921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666753</xdr:colOff>
      <xdr:row>35</xdr:row>
      <xdr:rowOff>25772</xdr:rowOff>
    </xdr:from>
    <xdr:to>
      <xdr:col>11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10668003" y="7264772"/>
          <a:ext cx="4598421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119343</xdr:colOff>
          <xdr:row>0</xdr:row>
          <xdr:rowOff>44825</xdr:rowOff>
        </xdr:from>
        <xdr:to>
          <xdr:col>12</xdr:col>
          <xdr:colOff>1181198</xdr:colOff>
          <xdr:row>4</xdr:row>
          <xdr:rowOff>44825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220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5559368" y="44825"/>
              <a:ext cx="1061855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235722</xdr:colOff>
      <xdr:row>37</xdr:row>
      <xdr:rowOff>30165</xdr:rowOff>
    </xdr:from>
    <xdr:to>
      <xdr:col>6</xdr:col>
      <xdr:colOff>1714500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912122" y="7753579"/>
          <a:ext cx="4281849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201084</xdr:colOff>
      <xdr:row>37</xdr:row>
      <xdr:rowOff>19571</xdr:rowOff>
    </xdr:from>
    <xdr:to>
      <xdr:col>12</xdr:col>
      <xdr:colOff>941918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807727" y="7742985"/>
          <a:ext cx="429502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12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595556</xdr:colOff>
      <xdr:row>37</xdr:row>
      <xdr:rowOff>30166</xdr:rowOff>
    </xdr:from>
    <xdr:to>
      <xdr:col>6</xdr:col>
      <xdr:colOff>1312334</xdr:colOff>
      <xdr:row>44</xdr:row>
      <xdr:rowOff>175842</xdr:rowOff>
    </xdr:to>
    <xdr:grpSp>
      <xdr:nvGrpSpPr>
        <xdr:cNvPr id="2" name="Grupo 1"/>
        <xdr:cNvGrpSpPr/>
      </xdr:nvGrpSpPr>
      <xdr:grpSpPr>
        <a:xfrm>
          <a:off x="1510885" y="7757032"/>
          <a:ext cx="4280522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412751</xdr:colOff>
      <xdr:row>37</xdr:row>
      <xdr:rowOff>30154</xdr:rowOff>
    </xdr:from>
    <xdr:to>
      <xdr:col>13</xdr:col>
      <xdr:colOff>148168</xdr:colOff>
      <xdr:row>44</xdr:row>
      <xdr:rowOff>175830</xdr:rowOff>
    </xdr:to>
    <xdr:grpSp>
      <xdr:nvGrpSpPr>
        <xdr:cNvPr id="5" name="Grupo 4"/>
        <xdr:cNvGrpSpPr/>
      </xdr:nvGrpSpPr>
      <xdr:grpSpPr>
        <a:xfrm>
          <a:off x="10012092" y="7757020"/>
          <a:ext cx="4298125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228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87556</xdr:colOff>
      <xdr:row>37</xdr:row>
      <xdr:rowOff>30165</xdr:rowOff>
    </xdr:from>
    <xdr:to>
      <xdr:col>6</xdr:col>
      <xdr:colOff>1566334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764885" y="7757031"/>
          <a:ext cx="4280522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359834</xdr:colOff>
      <xdr:row>37</xdr:row>
      <xdr:rowOff>19571</xdr:rowOff>
    </xdr:from>
    <xdr:to>
      <xdr:col>13</xdr:col>
      <xdr:colOff>95251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959175" y="7746437"/>
          <a:ext cx="4298125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33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532055</xdr:colOff>
      <xdr:row>37</xdr:row>
      <xdr:rowOff>19583</xdr:rowOff>
    </xdr:from>
    <xdr:to>
      <xdr:col>6</xdr:col>
      <xdr:colOff>1248833</xdr:colOff>
      <xdr:row>44</xdr:row>
      <xdr:rowOff>165259</xdr:rowOff>
    </xdr:to>
    <xdr:grpSp>
      <xdr:nvGrpSpPr>
        <xdr:cNvPr id="2" name="Grupo 1"/>
        <xdr:cNvGrpSpPr/>
      </xdr:nvGrpSpPr>
      <xdr:grpSpPr>
        <a:xfrm>
          <a:off x="1448076" y="7554466"/>
          <a:ext cx="427953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529169</xdr:colOff>
      <xdr:row>37</xdr:row>
      <xdr:rowOff>19570</xdr:rowOff>
    </xdr:from>
    <xdr:to>
      <xdr:col>14</xdr:col>
      <xdr:colOff>169338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9369180" y="7554453"/>
          <a:ext cx="427296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444874</xdr:colOff>
          <xdr:row>0</xdr:row>
          <xdr:rowOff>67051</xdr:rowOff>
        </xdr:from>
        <xdr:to>
          <xdr:col>15</xdr:col>
          <xdr:colOff>741990</xdr:colOff>
          <xdr:row>3</xdr:row>
          <xdr:rowOff>151718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43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938624" y="67051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362722</xdr:colOff>
      <xdr:row>37</xdr:row>
      <xdr:rowOff>40749</xdr:rowOff>
    </xdr:from>
    <xdr:to>
      <xdr:col>6</xdr:col>
      <xdr:colOff>179917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2040743" y="7766132"/>
          <a:ext cx="386633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1153576</xdr:colOff>
      <xdr:row>37</xdr:row>
      <xdr:rowOff>40737</xdr:rowOff>
    </xdr:from>
    <xdr:to>
      <xdr:col>11</xdr:col>
      <xdr:colOff>560909</xdr:colOff>
      <xdr:row>44</xdr:row>
      <xdr:rowOff>186413</xdr:rowOff>
    </xdr:to>
    <xdr:grpSp>
      <xdr:nvGrpSpPr>
        <xdr:cNvPr id="5" name="Grupo 4"/>
        <xdr:cNvGrpSpPr/>
      </xdr:nvGrpSpPr>
      <xdr:grpSpPr>
        <a:xfrm>
          <a:off x="9442353" y="7766120"/>
          <a:ext cx="384557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423708</xdr:colOff>
          <xdr:row>0</xdr:row>
          <xdr:rowOff>45885</xdr:rowOff>
        </xdr:from>
        <xdr:to>
          <xdr:col>13</xdr:col>
          <xdr:colOff>720824</xdr:colOff>
          <xdr:row>3</xdr:row>
          <xdr:rowOff>130552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73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107958" y="45885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510888</xdr:colOff>
      <xdr:row>33</xdr:row>
      <xdr:rowOff>188916</xdr:rowOff>
    </xdr:from>
    <xdr:to>
      <xdr:col>5</xdr:col>
      <xdr:colOff>529166</xdr:colOff>
      <xdr:row>41</xdr:row>
      <xdr:rowOff>144092</xdr:rowOff>
    </xdr:to>
    <xdr:grpSp>
      <xdr:nvGrpSpPr>
        <xdr:cNvPr id="2" name="Grupo 1"/>
        <xdr:cNvGrpSpPr/>
      </xdr:nvGrpSpPr>
      <xdr:grpSpPr>
        <a:xfrm>
          <a:off x="1424422" y="6960325"/>
          <a:ext cx="27805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804334</xdr:colOff>
      <xdr:row>34</xdr:row>
      <xdr:rowOff>19571</xdr:rowOff>
    </xdr:from>
    <xdr:to>
      <xdr:col>9</xdr:col>
      <xdr:colOff>370416</xdr:colOff>
      <xdr:row>41</xdr:row>
      <xdr:rowOff>165247</xdr:rowOff>
    </xdr:to>
    <xdr:grpSp>
      <xdr:nvGrpSpPr>
        <xdr:cNvPr id="5" name="Grupo 4"/>
        <xdr:cNvGrpSpPr/>
      </xdr:nvGrpSpPr>
      <xdr:grpSpPr>
        <a:xfrm>
          <a:off x="7082175" y="6981480"/>
          <a:ext cx="2808911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688290</xdr:colOff>
          <xdr:row>0</xdr:row>
          <xdr:rowOff>56468</xdr:rowOff>
        </xdr:from>
        <xdr:to>
          <xdr:col>9</xdr:col>
          <xdr:colOff>1747406</xdr:colOff>
          <xdr:row>3</xdr:row>
          <xdr:rowOff>141135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63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0202707" y="56468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352139</xdr:colOff>
      <xdr:row>37</xdr:row>
      <xdr:rowOff>40749</xdr:rowOff>
    </xdr:from>
    <xdr:to>
      <xdr:col>6</xdr:col>
      <xdr:colOff>1068917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1265673" y="7574158"/>
          <a:ext cx="427999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402168</xdr:colOff>
      <xdr:row>37</xdr:row>
      <xdr:rowOff>19570</xdr:rowOff>
    </xdr:from>
    <xdr:to>
      <xdr:col>13</xdr:col>
      <xdr:colOff>137585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10005100" y="7552979"/>
          <a:ext cx="4298758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53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Anuales%202021%2019-07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Mensuales%202021%2020-07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AUDITORES%20EXTERNOS%202020/Informe%20de%20Auditor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Mari/Cruces/Propuesta%20de%20Concentraci&#243;n%20de%20Estados%20FInancieros%20para%20Cru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  <row r="15">
          <cell r="B15"/>
        </row>
        <row r="18">
          <cell r="B18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  <row r="15">
          <cell r="B15"/>
        </row>
        <row r="18">
          <cell r="B18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9" name="tabAnexo01" displayName="tabAnexo01" ref="A10:N33" totalsRowCount="1" headerRowDxfId="475">
  <autoFilter ref="A10:N32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IdRfc" totalsRowLabel="Total" dataDxfId="474">
      <calculatedColumnFormula>+#REF!</calculatedColumnFormula>
    </tableColumn>
    <tableColumn id="2" name="IdEjercicio" dataDxfId="473">
      <calculatedColumnFormula>+#REF!</calculatedColumnFormula>
    </tableColumn>
    <tableColumn id="3" name="Número de Cuenta" totalsRowFunction="count" dataDxfId="472"/>
    <tableColumn id="14" name="Nombre de Cuenta" dataDxfId="471"/>
    <tableColumn id="4" name="Saldo al 31/12/2021" totalsRowFunction="sum" dataDxfId="470" totalsRowDxfId="469" dataCellStyle="Millares"/>
    <tableColumn id="5" name="Número (a 10 digitos)" dataDxfId="468"/>
    <tableColumn id="6" name="Institución Bancaria" dataDxfId="467"/>
    <tableColumn id="7" name="Fecha de Apertura" dataDxfId="466"/>
    <tableColumn id="8" name="Saldo (al 31/dic/2021)" totalsRowFunction="sum" dataDxfId="465" totalsRowDxfId="464" dataCellStyle="Millares"/>
    <tableColumn id="9" name="Fecha de Cancelación " dataDxfId="463"/>
    <tableColumn id="10" name="Personas autorizadas (Nombre)" dataDxfId="462"/>
    <tableColumn id="11" name="Destino (Especificar el manejo)" dataDxfId="461"/>
    <tableColumn id="12" name="Fuente de Financiamiento" dataDxfId="460"/>
    <tableColumn id="13" name="Descripción" dataDxfId="4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2" name="tabAnexo02312172023" displayName="tabAnexo02312172023" ref="A11:K24" totalsRowCount="1" headerRowDxfId="295">
  <autoFilter ref="A11:K23">
    <filterColumn colId="0" hiddenButton="1"/>
    <filterColumn colId="1" hiddenButton="1"/>
    <filterColumn colId="3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2" name="IdRfc" dataDxfId="294">
      <calculatedColumnFormula>+#REF!</calculatedColumnFormula>
    </tableColumn>
    <tableColumn id="1" name="IdEjercicio" dataDxfId="293">
      <calculatedColumnFormula>+#REF!</calculatedColumnFormula>
    </tableColumn>
    <tableColumn id="7" name="Mes" totalsRowFunction="count"/>
    <tableColumn id="3" name="Número de Cuenta Contable" dataDxfId="292"/>
    <tableColumn id="8" name="Nombre de la Cuenta" dataDxfId="291"/>
    <tableColumn id="4" name="Carpeta con Integración de Pólizas contables" dataDxfId="290" totalsRowDxfId="289"/>
    <tableColumn id="11" name="Carpeta con Integración de los CFDI´S" dataDxfId="288" totalsRowDxfId="287"/>
    <tableColumn id="5" name="Concepto de Ingreso _x000a_(fondo, programa, transferencia, subsidio u otros)" dataDxfId="286"/>
    <tableColumn id="9" name="Importe mensual" totalsRowFunction="sum" dataDxfId="285" totalsRowDxfId="284" dataCellStyle="Moneda"/>
    <tableColumn id="13" name="Número de la Cuenta Bancaria (A diez digitos)" dataDxfId="283"/>
    <tableColumn id="12" name="Nombre de la Institución Bancaria" dataDxfId="28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23" name="tabAnexo0231217202324" displayName="tabAnexo0231217202324" ref="A31:K44" totalsRowCount="1" headerRowDxfId="281">
  <autoFilter ref="A31:K43"/>
  <tableColumns count="11">
    <tableColumn id="2" name="IdRfc" dataDxfId="280">
      <calculatedColumnFormula>+#REF!</calculatedColumnFormula>
    </tableColumn>
    <tableColumn id="1" name="IdEjercicio" dataDxfId="279">
      <calculatedColumnFormula>+#REF!</calculatedColumnFormula>
    </tableColumn>
    <tableColumn id="7" name="Mes" totalsRowFunction="count"/>
    <tableColumn id="3" name="Número de Cuenta Contable" dataDxfId="278"/>
    <tableColumn id="8" name="Nombre de la Cuenta" dataDxfId="277"/>
    <tableColumn id="4" name="Carpeta con Integración de Pólizas contables" dataDxfId="276" totalsRowDxfId="275"/>
    <tableColumn id="11" name="Carpeta con Integración de los CFDI´S" dataDxfId="274" totalsRowDxfId="273"/>
    <tableColumn id="5" name="Concepto de Ingreso" dataDxfId="272"/>
    <tableColumn id="9" name="Importe mensual" totalsRowFunction="sum" dataDxfId="271" totalsRowDxfId="270" dataCellStyle="Moneda"/>
    <tableColumn id="13" name="Número de la Cuenta Bancaria (A diez digitos)" dataDxfId="269"/>
    <tableColumn id="12" name="Nombre de la Institución Bancaria" dataDxfId="26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4" name="tabAnexo023121720232425" displayName="tabAnexo023121720232425" ref="A53:K66" totalsRowCount="1" headerRowDxfId="267">
  <autoFilter ref="A53:K65"/>
  <tableColumns count="11">
    <tableColumn id="2" name="IdRfc" dataDxfId="266">
      <calculatedColumnFormula>+#REF!</calculatedColumnFormula>
    </tableColumn>
    <tableColumn id="1" name="IdEjercicio" dataDxfId="265">
      <calculatedColumnFormula>+#REF!</calculatedColumnFormula>
    </tableColumn>
    <tableColumn id="7" name="Mes" totalsRowFunction="count"/>
    <tableColumn id="3" name="Número de Cuenta Contable" dataDxfId="264"/>
    <tableColumn id="8" name="Nombre de la Cuenta" dataDxfId="263"/>
    <tableColumn id="4" name="Carpeta con Integración de Pólizas contables" dataDxfId="262" totalsRowDxfId="261"/>
    <tableColumn id="11" name="Carpeta con Integración de los CFDI´S" dataDxfId="260" totalsRowDxfId="259"/>
    <tableColumn id="5" name="Concepto de Ingreso" dataDxfId="258"/>
    <tableColumn id="9" name="Importe mensual" totalsRowFunction="sum" dataDxfId="257" totalsRowDxfId="256" dataCellStyle="Moneda"/>
    <tableColumn id="13" name="Número de la Cuenta Bancaria (A diez digitos)" dataDxfId="255"/>
    <tableColumn id="12" name="Nombre de la Institución Bancaria" dataDxfId="254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31" name="tabAnexo02312172032" displayName="tabAnexo02312172032" ref="A11:AP36" totalsRowCount="1" headerRowDxfId="253">
  <autoFilter ref="A11:AP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42">
    <tableColumn id="3" name="Fecha de Ingreso" totalsRowFunction="count" dataDxfId="252"/>
    <tableColumn id="4" name="RFC" dataDxfId="251" totalsRowDxfId="250"/>
    <tableColumn id="11" name="Nombre" dataDxfId="249" totalsRowDxfId="248"/>
    <tableColumn id="5" name="Cargo" dataDxfId="247"/>
    <tableColumn id="6" name="Area de Adscripción" dataDxfId="246"/>
    <tableColumn id="15" name="Laborados" totalsRowFunction="sum" dataDxfId="245" totalsRowDxfId="244" dataCellStyle="Millares"/>
    <tableColumn id="21" name="Faltas" totalsRowFunction="sum" dataDxfId="243" totalsRowDxfId="242"/>
    <tableColumn id="22" name="Incapacidad" totalsRowFunction="sum" dataDxfId="241" totalsRowDxfId="240" dataCellStyle="Millares"/>
    <tableColumn id="9" name="Salario Diario" dataDxfId="239" totalsRowDxfId="238" dataCellStyle="Millares"/>
    <tableColumn id="10" name="Sueldo Mensual" totalsRowFunction="custom" dataDxfId="237" totalsRowDxfId="236" dataCellStyle="Millares">
      <totalsRowFormula>SUBTOTAL(109,tabAnexo02312172032[Salario Diario])</totalsRowFormula>
    </tableColumn>
    <tableColumn id="13" name="Comisiones" totalsRowFunction="custom" dataDxfId="235" totalsRowDxfId="234" dataCellStyle="Millares">
      <totalsRowFormula>SUBTOTAL(109,tabAnexo02312172032[Salario Diario])</totalsRowFormula>
    </tableColumn>
    <tableColumn id="14" name="Vacaciones" totalsRowFunction="custom" dataDxfId="233" totalsRowDxfId="232" dataCellStyle="Millares">
      <totalsRowFormula>SUBTOTAL(109,tabAnexo02312172032[Salario Diario])</totalsRowFormula>
    </tableColumn>
    <tableColumn id="12" name="Prima Vacacional" totalsRowFunction="custom" dataDxfId="231" totalsRowDxfId="230" dataCellStyle="Millares">
      <totalsRowFormula>SUBTOTAL(109,tabAnexo02312172032[Salario Diario])</totalsRowFormula>
    </tableColumn>
    <tableColumn id="7" name="Prima Dominical" totalsRowFunction="custom" dataDxfId="229" totalsRowDxfId="228" dataCellStyle="Millares">
      <totalsRowFormula>SUBTOTAL(109,tabAnexo02312172032[Salario Diario])</totalsRowFormula>
    </tableColumn>
    <tableColumn id="8" name="Premio de Puntualidad" totalsRowFunction="custom" dataDxfId="227" totalsRowDxfId="226" dataCellStyle="Millares">
      <totalsRowFormula>SUBTOTAL(109,tabAnexo02312172032[Salario Diario])</totalsRowFormula>
    </tableColumn>
    <tableColumn id="16" name="Premio de Asistencia" totalsRowFunction="custom" dataDxfId="225" totalsRowDxfId="224" dataCellStyle="Millares">
      <totalsRowFormula>SUBTOTAL(109,tabAnexo02312172032[Salario Diario])</totalsRowFormula>
    </tableColumn>
    <tableColumn id="17" name="Horas Extras" totalsRowFunction="custom" dataDxfId="223" totalsRowDxfId="222" dataCellStyle="Millares">
      <totalsRowFormula>SUBTOTAL(109,tabAnexo02312172032[Salario Diario])</totalsRowFormula>
    </tableColumn>
    <tableColumn id="18" name="Aguinaldo" totalsRowFunction="custom" dataDxfId="221" totalsRowDxfId="220" dataCellStyle="Millares">
      <totalsRowFormula>SUBTOTAL(109,tabAnexo02312172032[Salario Diario])</totalsRowFormula>
    </tableColumn>
    <tableColumn id="19" name="Gratificaciones_x000a_ (especificar el tipo de gratificación, se pueden agregar columnas)" totalsRowFunction="custom" dataDxfId="219" totalsRowDxfId="218" dataCellStyle="Millares">
      <totalsRowFormula>SUBTOTAL(109,tabAnexo02312172032[Salario Diario])</totalsRowFormula>
    </tableColumn>
    <tableColumn id="20" name=" Compensaciones_x000a_ (especificar el tipo de gratificación, se pueden agregar columnas)" totalsRowFunction="custom" dataDxfId="217" totalsRowDxfId="216" dataCellStyle="Millares">
      <totalsRowFormula>SUBTOTAL(109,tabAnexo02312172032[Salario Diario])</totalsRowFormula>
    </tableColumn>
    <tableColumn id="23" name=" Fondo de Ahorro" totalsRowFunction="custom" dataDxfId="215" totalsRowDxfId="214" dataCellStyle="Millares">
      <totalsRowFormula>SUBTOTAL(109,tabAnexo02312172032[Salario Diario])</totalsRowFormula>
    </tableColumn>
    <tableColumn id="24" name=" Previsión Social _x000a_ (agregar columnas por cada concepto de previsión social)" totalsRowFunction="custom" dataDxfId="213" totalsRowDxfId="212" dataCellStyle="Millares">
      <totalsRowFormula>SUBTOTAL(109,tabAnexo02312172032[Salario Diario])</totalsRowFormula>
    </tableColumn>
    <tableColumn id="25" name="Canasta básica y quinquenios" totalsRowFunction="custom" dataDxfId="211" totalsRowDxfId="210" dataCellStyle="Millares">
      <totalsRowFormula>SUBTOTAL(109,tabAnexo02312172032[Salario Diario])</totalsRowFormula>
    </tableColumn>
    <tableColumn id="26" name=" Total Percep" totalsRowFunction="custom" dataDxfId="209" totalsRowDxfId="208">
      <calculatedColumnFormula>tabAnexo02312172032[[#This Row],[Sueldo Mensual]]*12+SUM(tabAnexo02312172032[[#This Row],[Comisiones]:[Canasta básica y quinquenios]])</calculatedColumnFormula>
      <totalsRowFormula>SUBTOTAL(109,tabAnexo02312172032[Salario Diario])</totalsRowFormula>
    </tableColumn>
    <tableColumn id="27" name=" Prima Vacacional " totalsRowFunction="custom" dataDxfId="207" totalsRowDxfId="206" dataCellStyle="Millares">
      <totalsRowFormula>SUBTOTAL(109,tabAnexo02312172032[Salario Diario])</totalsRowFormula>
    </tableColumn>
    <tableColumn id="28" name=" Prima Dominical " totalsRowFunction="custom" dataDxfId="205" totalsRowDxfId="204" dataCellStyle="Millares">
      <totalsRowFormula>SUBTOTAL(109,tabAnexo02312172032[Salario Diario])</totalsRowFormula>
    </tableColumn>
    <tableColumn id="29" name=" Aguinaldo y Gratific" totalsRowFunction="custom" dataDxfId="203" totalsRowDxfId="202" dataCellStyle="Millares">
      <totalsRowFormula>SUBTOTAL(109,tabAnexo02312172032[Salario Diario])</totalsRowFormula>
    </tableColumn>
    <tableColumn id="30" name=" Tiempo Extra " totalsRowFunction="custom" dataDxfId="201" totalsRowDxfId="200" dataCellStyle="Millares">
      <totalsRowFormula>SUBTOTAL(109,tabAnexo02312172032[Salario Diario])</totalsRowFormula>
    </tableColumn>
    <tableColumn id="32" name=" Fondo de Ahorro " totalsRowFunction="custom" dataDxfId="199" totalsRowDxfId="198" dataCellStyle="Millares">
      <totalsRowFormula>SUBTOTAL(109,tabAnexo02312172032[Salario Diario])</totalsRowFormula>
    </tableColumn>
    <tableColumn id="33" name=" Previsión Social " totalsRowFunction="custom" dataDxfId="197" totalsRowDxfId="196" dataCellStyle="Millares">
      <totalsRowFormula>SUBTOTAL(109,tabAnexo02312172032[Salario Diario])</totalsRowFormula>
    </tableColumn>
    <tableColumn id="34" name=" Total de Percep Exentas " totalsRowFunction="custom" dataDxfId="195" totalsRowDxfId="194">
      <calculatedColumnFormula>SUM(tabAnexo02312172032[[#This Row],[ Prima Vacacional ]:[ Previsión Social ]])</calculatedColumnFormula>
      <totalsRowFormula>SUBTOTAL(109,tabAnexo02312172032[Salario Diario])</totalsRowFormula>
    </tableColumn>
    <tableColumn id="35" name="Total Percep Gravadas" totalsRowFunction="custom" dataDxfId="193" totalsRowDxfId="192">
      <calculatedColumnFormula>tabAnexo02312172032[[#This Row],[ Total Percep]]-tabAnexo02312172032[[#This Row],[ Total de Percep Exentas ]]</calculatedColumnFormula>
      <totalsRowFormula>SUBTOTAL(109,tabAnexo02312172032[Salario Diario])</totalsRowFormula>
    </tableColumn>
    <tableColumn id="36" name="ISR Retenido" totalsRowFunction="custom" dataDxfId="191" totalsRowDxfId="190" dataCellStyle="Millares">
      <totalsRowFormula>SUBTOTAL(109,tabAnexo02312172032[Salario Diario])</totalsRowFormula>
    </tableColumn>
    <tableColumn id="37" name="Subsidio para el Empleo" totalsRowFunction="custom" dataDxfId="189" totalsRowDxfId="188" dataCellStyle="Millares">
      <totalsRowFormula>SUBTOTAL(109,tabAnexo02312172032[Salario Diario])</totalsRowFormula>
    </tableColumn>
    <tableColumn id="38" name="IMSS" totalsRowFunction="custom" dataDxfId="187" totalsRowDxfId="186" dataCellStyle="Millares">
      <totalsRowFormula>SUBTOTAL(109,tabAnexo02312172032[Salario Diario])</totalsRowFormula>
    </tableColumn>
    <tableColumn id="39" name="ISSSTE" totalsRowFunction="custom" dataDxfId="185" totalsRowDxfId="184" dataCellStyle="Millares">
      <totalsRowFormula>SUBTOTAL(109,tabAnexo02312172032[Salario Diario])</totalsRowFormula>
    </tableColumn>
    <tableColumn id="40" name="ISSSTEP" totalsRowFunction="custom" dataDxfId="183" totalsRowDxfId="182" dataCellStyle="Millares">
      <totalsRowFormula>SUBTOTAL(109,tabAnexo02312172032[Salario Diario])</totalsRowFormula>
    </tableColumn>
    <tableColumn id="41" name="INFONAVIT" totalsRowFunction="custom" dataDxfId="181" totalsRowDxfId="180" dataCellStyle="Millares">
      <totalsRowFormula>SUBTOTAL(109,tabAnexo02312172032[Salario Diario])</totalsRowFormula>
    </tableColumn>
    <tableColumn id="42" name="SAR" totalsRowFunction="custom" dataDxfId="179" totalsRowDxfId="178" dataCellStyle="Millares">
      <totalsRowFormula>SUBTOTAL(109,tabAnexo02312172032[Salario Diario])</totalsRowFormula>
    </tableColumn>
    <tableColumn id="43" name="Otras Deduc" totalsRowFunction="custom" dataDxfId="177" totalsRowDxfId="176" dataCellStyle="Millares">
      <totalsRowFormula>SUBTOTAL(109,tabAnexo02312172032[Salario Diario])</totalsRowFormula>
    </tableColumn>
    <tableColumn id="44" name="Total Deducciones" totalsRowFunction="custom" dataDxfId="175" totalsRowDxfId="174" dataCellStyle="Millares">
      <calculatedColumnFormula>SUM(tabAnexo02312172032[[#This Row],[IMSS]:[Otras Deduc]])</calculatedColumnFormula>
      <totalsRowFormula>SUBTOTAL(109,tabAnexo02312172032[Salario Diario])</totalsRowFormula>
    </tableColumn>
    <tableColumn id="45" name="NETO A PAGAR" totalsRowFunction="custom" dataDxfId="173" totalsRowDxfId="172" dataCellStyle="Millares">
      <calculatedColumnFormula>tabAnexo02312172032[[#This Row],[ Total Percep]]+tabAnexo02312172032[[#This Row],[Subsidio para el Empleo]]-tabAnexo02312172032[[#This Row],[ISR Retenido]]-tabAnexo02312172032[[#This Row],[Total Deducciones]]</calculatedColumnFormula>
      <totalsRowFormula>SUBTOTAL(109,tabAnexo02312172032[Salario Diario])</totalsRow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9" name="tabAnexo011328" displayName="tabAnexo011328" ref="A11:N34" totalsRowCount="1" headerRowDxfId="171">
  <tableColumns count="14">
    <tableColumn id="1" name="IdRfc" totalsRowLabel="Total" dataDxfId="170">
      <calculatedColumnFormula>+[1]Datos!$B$15</calculatedColumnFormula>
    </tableColumn>
    <tableColumn id="2" name="IdEjercicio" dataDxfId="169">
      <calculatedColumnFormula>+[1]Datos!$B$18</calculatedColumnFormula>
    </tableColumn>
    <tableColumn id="3" name="Unidad Responsable" dataDxfId="168"/>
    <tableColumn id="14" name="Clave Presupuestal " dataDxfId="167"/>
    <tableColumn id="4" name="Concepto " dataDxfId="166" totalsRowDxfId="165" dataCellStyle="Millares"/>
    <tableColumn id="5" name="Valor Estimado Total (pesos)" dataDxfId="164"/>
    <tableColumn id="6" name="Cantidad " dataDxfId="163"/>
    <tableColumn id="7" name="Unidad de Medida" dataDxfId="162"/>
    <tableColumn id="15" name="I" dataDxfId="161" totalsRowDxfId="160"/>
    <tableColumn id="13" name="II" dataDxfId="159" totalsRowDxfId="158"/>
    <tableColumn id="12" name="III" dataDxfId="157" totalsRowDxfId="156"/>
    <tableColumn id="11" name="IV" dataDxfId="155" totalsRowDxfId="154"/>
    <tableColumn id="9" name="Fecha Estimada de Adquisición " dataDxfId="153"/>
    <tableColumn id="10" name="Tipo de procedimiento " dataDxfId="152" totalsRowDxfId="151" dataCellStyle="Millares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5" name="tabAnexo0231217202326" displayName="tabAnexo0231217202326" ref="A9:P49" totalsRowCount="1" headerRowDxfId="150">
  <autoFilter ref="A9:P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2" name="IdRfc" dataDxfId="149">
      <calculatedColumnFormula>+#REF!</calculatedColumnFormula>
    </tableColumn>
    <tableColumn id="1" name="IdEjercicio" dataDxfId="148">
      <calculatedColumnFormula>+#REF!</calculatedColumnFormula>
    </tableColumn>
    <tableColumn id="7" name="Concepto" totalsRowFunction="count"/>
    <tableColumn id="3" name="Enero" dataDxfId="147"/>
    <tableColumn id="8" name="Febrero" dataDxfId="146"/>
    <tableColumn id="4" name="Marzo" dataDxfId="145" totalsRowDxfId="144"/>
    <tableColumn id="11" name="Abril" dataDxfId="143" totalsRowDxfId="142"/>
    <tableColumn id="5" name="Mayo" dataDxfId="141"/>
    <tableColumn id="9" name="Junio" totalsRowFunction="sum" dataDxfId="140" totalsRowDxfId="139" dataCellStyle="Moneda"/>
    <tableColumn id="13" name="Julio" dataDxfId="138"/>
    <tableColumn id="17" name="Agosto" dataDxfId="137"/>
    <tableColumn id="16" name="Septiembre" dataDxfId="136"/>
    <tableColumn id="15" name="Octubre" dataDxfId="135"/>
    <tableColumn id="14" name="Noviembre" dataDxfId="134"/>
    <tableColumn id="12" name="Diciembre" dataDxfId="133"/>
    <tableColumn id="18" name="Total" dataDxfId="1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8" name="tabAnexo023121720232629" displayName="tabAnexo023121720232629" ref="A9:P49" totalsRowCount="1" headerRowDxfId="131">
  <autoFilter ref="A9:P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2" name="IdRfc" dataDxfId="130">
      <calculatedColumnFormula>+#REF!</calculatedColumnFormula>
    </tableColumn>
    <tableColumn id="1" name="IdEjercicio" dataDxfId="129">
      <calculatedColumnFormula>+#REF!</calculatedColumnFormula>
    </tableColumn>
    <tableColumn id="7" name="Concepto" totalsRowFunction="count"/>
    <tableColumn id="3" name="Enero" dataDxfId="128"/>
    <tableColumn id="8" name="Febrero" dataDxfId="127"/>
    <tableColumn id="4" name="Marzo" dataDxfId="126" totalsRowDxfId="125"/>
    <tableColumn id="11" name="Abril" dataDxfId="124" totalsRowDxfId="123"/>
    <tableColumn id="5" name="Mayo" dataDxfId="122"/>
    <tableColumn id="9" name="Junio" totalsRowFunction="sum" dataDxfId="121" totalsRowDxfId="120" dataCellStyle="Moneda"/>
    <tableColumn id="13" name="Julio" dataDxfId="119"/>
    <tableColumn id="17" name="Agosto" dataDxfId="118"/>
    <tableColumn id="16" name="Septiembre" dataDxfId="117"/>
    <tableColumn id="15" name="Octubre" dataDxfId="116"/>
    <tableColumn id="14" name="Noviembre" dataDxfId="115"/>
    <tableColumn id="12" name="Diciembre" dataDxfId="114"/>
    <tableColumn id="18" name="Total" dataDxfId="11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32" name="tabAnexo0113282" displayName="tabAnexo0113282" ref="A10:U33" totalsRowCount="1" headerRowDxfId="112">
  <tableColumns count="21">
    <tableColumn id="1" name="IdRfc" totalsRowLabel="Total" dataDxfId="111">
      <calculatedColumnFormula>+[2]Datos!$B$15</calculatedColumnFormula>
    </tableColumn>
    <tableColumn id="2" name="IdEjercicio" dataDxfId="110">
      <calculatedColumnFormula>+[2]Datos!$B$18</calculatedColumnFormula>
    </tableColumn>
    <tableColumn id="16" name="Núm de Procedimiento "/>
    <tableColumn id="8" name="Tipo de Procedimiento "/>
    <tableColumn id="9" name="Concepto"/>
    <tableColumn id="3" name="Número de Convocatoria" dataDxfId="109"/>
    <tableColumn id="14" name="Fecha de la convocatoria" dataDxfId="108"/>
    <tableColumn id="17" name="Núm. De oficio Autorización Presupuestal" dataDxfId="107"/>
    <tableColumn id="32" name="Origen de los Recursos" dataDxfId="106"/>
    <tableColumn id="12" name="Nombre de _x000a_Concursantes" dataDxfId="105"/>
    <tableColumn id="31" name="Fecha del Dictamen de Excepción " dataDxfId="104" totalsRowDxfId="103" dataCellStyle="Millares"/>
    <tableColumn id="29" name="Fecha de la Junta de Aclaraciones " dataDxfId="102" totalsRowDxfId="101" dataCellStyle="Millares"/>
    <tableColumn id="28" name="Núm. De Acta de Presentación de Documentación legal y Apertura de Propuestas Técnicas" dataDxfId="100" totalsRowDxfId="99" dataCellStyle="Millares"/>
    <tableColumn id="27" name="Núm de Acta de Apertura de Propuestas Económicas " dataDxfId="98" totalsRowDxfId="97" dataCellStyle="Millares"/>
    <tableColumn id="26" name="Núm. de Dictámen Técnico " dataDxfId="96" totalsRowDxfId="95" dataCellStyle="Millares"/>
    <tableColumn id="7" name="Núm. De Fallo" dataDxfId="94" totalsRowDxfId="93" dataCellStyle="Millares"/>
    <tableColumn id="6" name="Concursante Ganador" dataDxfId="92" totalsRowDxfId="91" dataCellStyle="Millares"/>
    <tableColumn id="11" name="Núm. De Inscripción al Padrón de Proveedores" dataDxfId="90" totalsRowDxfId="89" dataCellStyle="Millares"/>
    <tableColumn id="24" name="Núm. De Contrato " dataDxfId="88" totalsRowDxfId="87" dataCellStyle="Millares"/>
    <tableColumn id="10" name="Importe Contratado" dataDxfId="86" totalsRowDxfId="85" dataCellStyle="Millares"/>
    <tableColumn id="33" name="Núm. De Póliza de Fianza" dataDxfId="84" totalsRowDxfId="83" dataCellStyle="Millares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30" name="tabAnexo01132825" displayName="tabAnexo01132825" ref="A10:U33" totalsRowCount="1" headerRowDxfId="82">
  <tableColumns count="21">
    <tableColumn id="1" name="IdRfc" totalsRowLabel="Total" dataDxfId="81">
      <calculatedColumnFormula>+[2]Datos!$B$15</calculatedColumnFormula>
    </tableColumn>
    <tableColumn id="2" name="IdEjercicio" dataDxfId="80">
      <calculatedColumnFormula>+[2]Datos!$B$18</calculatedColumnFormula>
    </tableColumn>
    <tableColumn id="10" name="Tipo de Contrato (por objeto de gasto)" totalsRowFunction="count"/>
    <tableColumn id="16" name="Tipo de Procedimiento" totalsRowFunction="count"/>
    <tableColumn id="3" name="Núm. De Contrato " totalsRowFunction="count" dataDxfId="79"/>
    <tableColumn id="14" name="Objeto del Contrato " dataDxfId="78"/>
    <tableColumn id="22" name="Importe sin IVA" dataDxfId="77"/>
    <tableColumn id="11" name="Importe con IVA Contratado" totalsRowFunction="sum" dataDxfId="76" totalsRowDxfId="75" dataCellStyle="Millares"/>
    <tableColumn id="18" name="Importe Mínimo" dataDxfId="74" totalsRowDxfId="73" dataCellStyle="Millares"/>
    <tableColumn id="21" name="Importe Máximo" dataDxfId="72" totalsRowDxfId="71" dataCellStyle="Millares"/>
    <tableColumn id="4" name="Vigencia" dataDxfId="70" totalsRowDxfId="69" dataCellStyle="Millares"/>
    <tableColumn id="5" name="Fecha de la Firma del Contrato" dataDxfId="68"/>
    <tableColumn id="8" name="Fecha de la Modificación al Contrato " dataDxfId="67"/>
    <tableColumn id="19" name="Origen de los Recursos " dataDxfId="66"/>
    <tableColumn id="20" name="Número de Póliza de Fianza" dataDxfId="65"/>
    <tableColumn id="6" name="Nombre del Proveedor" dataDxfId="64"/>
    <tableColumn id="7" name="Domicilio del Proveedor" dataDxfId="63"/>
    <tableColumn id="9" name="Representante Legal del Proveedor" dataDxfId="62"/>
    <tableColumn id="12" name="Importe total pagado" dataDxfId="61"/>
    <tableColumn id="13" name="Cuenta bancaria" dataDxfId="60"/>
    <tableColumn id="17" name="Número de la Constancia del Padron de Proveedores" dataDxfId="5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33" name="tabAnexo0231217203211" displayName="tabAnexo0231217203211" ref="A11:AD36" totalsRowCount="1" headerRowDxfId="58">
  <tableColumns count="30">
    <tableColumn id="4" name="Núm. De Obra/Acción" dataDxfId="57" totalsRowDxfId="56"/>
    <tableColumn id="11" name="Núm de Contrato" dataDxfId="55" totalsRowDxfId="54"/>
    <tableColumn id="5" name="Nombre de la Obra/Acción" dataDxfId="53"/>
    <tableColumn id="6" name="Núm de Oficio " dataDxfId="52"/>
    <tableColumn id="15" name="Fecha de Oficio" dataDxfId="51" totalsRowDxfId="50" dataCellStyle="Millares"/>
    <tableColumn id="21" name="Tipo de Fondo" dataDxfId="49" totalsRowDxfId="48"/>
    <tableColumn id="10" name="Federales" totalsRowFunction="sum" dataDxfId="47" totalsRowDxfId="46" dataCellStyle="Millares"/>
    <tableColumn id="13" name="Estatales" totalsRowFunction="sum" dataDxfId="45" totalsRowDxfId="44" dataCellStyle="Millares"/>
    <tableColumn id="14" name="Propios" totalsRowFunction="sum" dataDxfId="43" totalsRowDxfId="42" dataCellStyle="Millares"/>
    <tableColumn id="12" name="Tipo de Adjudicación" dataDxfId="41" totalsRowDxfId="40" dataCellStyle="Millares"/>
    <tableColumn id="7" name="Núm. De Procedimiento" dataDxfId="39" totalsRowDxfId="38" dataCellStyle="Millares"/>
    <tableColumn id="8" name="Fecha de Fallo" dataDxfId="37" totalsRowDxfId="36" dataCellStyle="Millares"/>
    <tableColumn id="16" name="Fecha de Firma de Contrato " dataDxfId="35" totalsRowDxfId="34" dataCellStyle="Millares"/>
    <tableColumn id="17" name="Importe del Contrato " dataDxfId="33" totalsRowDxfId="32" dataCellStyle="Millares"/>
    <tableColumn id="18" name="Inicio " dataDxfId="31" totalsRowDxfId="30" dataCellStyle="Millares"/>
    <tableColumn id="19" name="Termino " dataDxfId="29" totalsRowDxfId="28" dataCellStyle="Millares"/>
    <tableColumn id="20" name="Núm. de Fianza de Cumplimiento " dataDxfId="27" totalsRowDxfId="26" dataCellStyle="Millares"/>
    <tableColumn id="23" name="Proveedor Contratado " dataDxfId="25" totalsRowDxfId="24" dataCellStyle="Millares"/>
    <tableColumn id="24" name="Representante Legal" dataDxfId="23" totalsRowDxfId="22" dataCellStyle="Millares"/>
    <tableColumn id="25" name="Socios o Accionistas " dataDxfId="21" totalsRowDxfId="20" dataCellStyle="Millares"/>
    <tableColumn id="26" name="Monto de Finiquito " totalsRowFunction="sum" dataDxfId="19" totalsRowDxfId="18"/>
    <tableColumn id="27" name="Fecha de Acta Entrega Recepción " dataDxfId="17" totalsRowDxfId="16" dataCellStyle="Millares"/>
    <tableColumn id="28" name="Periodo de Ejecución Real" dataDxfId="15" totalsRowDxfId="14" dataCellStyle="Millares"/>
    <tableColumn id="29" name="Núm. De Fianza de Vicios Ocultos" dataDxfId="13" totalsRowDxfId="12" dataCellStyle="Millares"/>
    <tableColumn id="30" name="Monto Devengado " totalsRowFunction="sum" dataDxfId="11" totalsRowDxfId="10" dataCellStyle="Millares"/>
    <tableColumn id="32" name="Monto por Ejercer" totalsRowFunction="sum" dataDxfId="9" totalsRowDxfId="8" dataCellStyle="Millares"/>
    <tableColumn id="33" name="Estatus de la Obra" dataDxfId="7" totalsRowDxfId="6" dataCellStyle="Millares"/>
    <tableColumn id="34" name="Cuenta de Registro Contable" dataDxfId="5" totalsRowDxfId="4"/>
    <tableColumn id="1" name="Importe total pagado" dataDxfId="3" totalsRowDxfId="2" dataCellStyle="Millares"/>
    <tableColumn id="2" name="Cuenta bancaria" dataDxfId="1" totalsRowDxfId="0" dataCellStyle="Millare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0" name="tabAnexo0111" displayName="tabAnexo0111" ref="A10:M33" totalsRowCount="1" headerRowDxfId="458">
  <autoFilter ref="A10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IdRfc" totalsRowLabel="Total" dataDxfId="457">
      <calculatedColumnFormula>+#REF!</calculatedColumnFormula>
    </tableColumn>
    <tableColumn id="2" name="IdEjercicio" dataDxfId="456">
      <calculatedColumnFormula>+#REF!</calculatedColumnFormula>
    </tableColumn>
    <tableColumn id="3" name="Número de Cuenta" totalsRowFunction="count" dataDxfId="455"/>
    <tableColumn id="14" name="Nombre de Cuenta" dataDxfId="454"/>
    <tableColumn id="15" name="Fecha de Registro de la Póliza" dataDxfId="453"/>
    <tableColumn id="16" name="Número de Póliza" dataDxfId="452"/>
    <tableColumn id="4" name="Saldo Contable al 31/12/2021" totalsRowFunction="sum" dataDxfId="451" totalsRowDxfId="450" dataCellStyle="Millares"/>
    <tableColumn id="5" name="Nombre del Fideicomitente" dataDxfId="449"/>
    <tableColumn id="6" name="Nombre del Fiduciario" dataDxfId="448"/>
    <tableColumn id="7" name="Nombre del Fideicomisario" dataDxfId="447"/>
    <tableColumn id="8" name="Objeto del Fideicomiso" dataDxfId="446" totalsRowDxfId="445" dataCellStyle="Millares"/>
    <tableColumn id="9" name="Fecha de Firma del Contrato" dataDxfId="444"/>
    <tableColumn id="10" name="Saldo estado cta al 31/12/2021" totalsRowFunction="sum" dataDxfId="443" totalsRowDxfId="442" dataCellStyle="Millar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1" name="tabAnexo02312" displayName="tabAnexo02312" ref="A10:O35" totalsRowCount="1" headerRowDxfId="441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440">
      <calculatedColumnFormula>+#REF!</calculatedColumnFormula>
    </tableColumn>
    <tableColumn id="1" name="IdEjercicio" dataDxfId="439">
      <calculatedColumnFormula>+#REF!</calculatedColumnFormula>
    </tableColumn>
    <tableColumn id="3" name="Fecha de Póliza" totalsRowFunction="count" dataDxfId="438"/>
    <tableColumn id="4" name="Número de Póliza" dataDxfId="437" totalsRowDxfId="436"/>
    <tableColumn id="11" name="Tipo" dataDxfId="435" totalsRowDxfId="434"/>
    <tableColumn id="5" name="Identificador/Referencia/Clave" dataDxfId="433"/>
    <tableColumn id="6" name="Concepto/Descripción" dataDxfId="432"/>
    <tableColumn id="15" name="Nombre" dataDxfId="431" totalsRowDxfId="430" dataCellStyle="Millares"/>
    <tableColumn id="21" name="Saldo (al 31/dic/2021)" totalsRowFunction="sum" dataDxfId="429" totalsRowDxfId="428"/>
    <tableColumn id="22" name="Periodo de Pago" dataDxfId="427" totalsRowDxfId="426" dataCellStyle="Millares"/>
    <tableColumn id="9" name="Importe" totalsRowFunction="sum" dataDxfId="425" totalsRowDxfId="424" dataCellStyle="Moneda"/>
    <tableColumn id="10" name="Fecha" dataDxfId="423"/>
    <tableColumn id="13" name="Situación Jurídica" dataDxfId="422"/>
    <tableColumn id="14" name="Fuente de Financiamiento" dataDxfId="421"/>
    <tableColumn id="12" name="Descripción" dataDxfId="42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6" name="tabAnexo0231217" displayName="tabAnexo0231217" ref="A10:O35" totalsRowCount="1" headerRowDxfId="419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418">
      <calculatedColumnFormula>+#REF!</calculatedColumnFormula>
    </tableColumn>
    <tableColumn id="1" name="IdEjercicio" dataDxfId="417">
      <calculatedColumnFormula>+#REF!</calculatedColumnFormula>
    </tableColumn>
    <tableColumn id="3" name="Fecha de Póliza" totalsRowFunction="count" dataDxfId="416"/>
    <tableColumn id="4" name="Número de Póliza" dataDxfId="415" totalsRowDxfId="414"/>
    <tableColumn id="11" name="Tipo" dataDxfId="413" totalsRowDxfId="412"/>
    <tableColumn id="5" name="Identificador/Referencia/Clave" dataDxfId="411"/>
    <tableColumn id="6" name="Concepto/Descripción" dataDxfId="410"/>
    <tableColumn id="15" name="Nombre" dataDxfId="409" totalsRowDxfId="408" dataCellStyle="Millares"/>
    <tableColumn id="21" name="Saldo (al 31/dic/2021)" totalsRowFunction="sum" dataDxfId="407" totalsRowDxfId="406"/>
    <tableColumn id="22" name="Periodo de Pago" dataDxfId="405" totalsRowDxfId="404" dataCellStyle="Millares"/>
    <tableColumn id="9" name="Importe" totalsRowFunction="sum" dataDxfId="403" totalsRowDxfId="402" dataCellStyle="Moneda"/>
    <tableColumn id="10" name="Fecha" dataDxfId="401"/>
    <tableColumn id="13" name="Situación Jurídica" dataDxfId="400"/>
    <tableColumn id="14" name="Fuente de Financiamiento" dataDxfId="399"/>
    <tableColumn id="12" name="Descripción" dataDxfId="39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7" name="tabAnexo0231218" displayName="tabAnexo0231218" ref="A10:O35" totalsRowCount="1" headerRowDxfId="397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396">
      <calculatedColumnFormula>+#REF!</calculatedColumnFormula>
    </tableColumn>
    <tableColumn id="1" name="IdEjercicio" dataDxfId="395">
      <calculatedColumnFormula>+#REF!</calculatedColumnFormula>
    </tableColumn>
    <tableColumn id="3" name="Fecha de Póliza" totalsRowFunction="count" dataDxfId="394"/>
    <tableColumn id="4" name="Número de Póliza" dataDxfId="393" totalsRowDxfId="392"/>
    <tableColumn id="11" name="Tipo" dataDxfId="391" totalsRowDxfId="390"/>
    <tableColumn id="5" name="Identificador/Referencia/Clave" dataDxfId="389"/>
    <tableColumn id="6" name="Concepto/Descripción" dataDxfId="388"/>
    <tableColumn id="15" name="Nombre" dataDxfId="387" totalsRowDxfId="386" dataCellStyle="Millares"/>
    <tableColumn id="21" name="Saldo (al 31/dic/2021)" totalsRowFunction="sum" dataDxfId="385" totalsRowDxfId="384"/>
    <tableColumn id="22" name="Periodo de Pago" dataDxfId="383" totalsRowDxfId="382" dataCellStyle="Millares"/>
    <tableColumn id="9" name="Importe" totalsRowFunction="sum" dataDxfId="381" totalsRowDxfId="380" dataCellStyle="Moneda"/>
    <tableColumn id="10" name="Fecha" dataDxfId="379"/>
    <tableColumn id="13" name="Situación Jurídica" dataDxfId="378"/>
    <tableColumn id="14" name="Fuente de Financiamiento" dataDxfId="377"/>
    <tableColumn id="12" name="Descripción" dataDxfId="37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8" name="tabAnexo023121819" displayName="tabAnexo023121819" ref="A10:P35" totalsRowCount="1" headerRowDxfId="375">
  <autoFilter ref="A10:P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2" name="IdRfc" dataDxfId="374">
      <calculatedColumnFormula>+#REF!</calculatedColumnFormula>
    </tableColumn>
    <tableColumn id="1" name="IdEjercicio" dataDxfId="373">
      <calculatedColumnFormula>+#REF!</calculatedColumnFormula>
    </tableColumn>
    <tableColumn id="3" name="Fecha de Póliza" totalsRowFunction="count" dataDxfId="372"/>
    <tableColumn id="4" name="Número de Póliza" dataDxfId="371" totalsRowDxfId="370"/>
    <tableColumn id="11" name="Tipo" dataDxfId="369" totalsRowDxfId="368"/>
    <tableColumn id="5" name="Identificador/Referencia/Clave" dataDxfId="367"/>
    <tableColumn id="6" name="Concepto/Descripción" dataDxfId="366"/>
    <tableColumn id="15" name="Nombre" dataDxfId="365" totalsRowDxfId="364" dataCellStyle="Millares"/>
    <tableColumn id="21" name="Saldo (al 31/dic/2021)" totalsRowFunction="sum" dataDxfId="363" totalsRowDxfId="362"/>
    <tableColumn id="22" name="Periodo de Pago" dataDxfId="361" totalsRowDxfId="360" dataCellStyle="Millares"/>
    <tableColumn id="7" name="Folio" dataDxfId="359" totalsRowDxfId="358" dataCellStyle="Millares"/>
    <tableColumn id="9" name="Importe" totalsRowFunction="sum" dataDxfId="357" totalsRowDxfId="356" dataCellStyle="Millares"/>
    <tableColumn id="10" name="Fecha" dataDxfId="355"/>
    <tableColumn id="13" name="Situación Jurídica" dataDxfId="354"/>
    <tableColumn id="14" name="Fuente de Financiamiento" dataDxfId="353"/>
    <tableColumn id="12" name="Descripción" dataDxfId="35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1" name="tabAnexo023121722" displayName="tabAnexo023121722" ref="A10:N35" totalsRowCount="1" headerRowDxfId="351">
  <autoFilter ref="A10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IdRfc" dataDxfId="350">
      <calculatedColumnFormula>+#REF!</calculatedColumnFormula>
    </tableColumn>
    <tableColumn id="1" name="IdEjercicio" dataDxfId="349">
      <calculatedColumnFormula>+#REF!</calculatedColumnFormula>
    </tableColumn>
    <tableColumn id="7" name="Número de Cuenta" dataDxfId="348"/>
    <tableColumn id="8" name="Nombre de la Cuenta" dataDxfId="347"/>
    <tableColumn id="3" name="Fecha de Póliza" totalsRowFunction="count" dataDxfId="346"/>
    <tableColumn id="4" name="Número de Póliza" dataDxfId="345" totalsRowDxfId="344"/>
    <tableColumn id="5" name="Identificador/Referencia/Clave" dataDxfId="343"/>
    <tableColumn id="6" name="Concepto/Descripción" dataDxfId="342"/>
    <tableColumn id="15" name="Nombre (banco, arrendadora, casa de bolsa, etc.)" dataDxfId="341" totalsRowDxfId="340" dataCellStyle="Millares"/>
    <tableColumn id="21" name="Saldo (a corto plazo al 31/dic/2021)" totalsRowFunction="sum" dataDxfId="339" totalsRowDxfId="338"/>
    <tableColumn id="22" name="Saldo (a largo plazo al 31/dic/2021)2" totalsRowFunction="sum" dataDxfId="337" totalsRowDxfId="336" dataCellStyle="Moneda"/>
    <tableColumn id="9" name="Importe" totalsRowFunction="sum" dataDxfId="335" totalsRowDxfId="334" dataCellStyle="Millares"/>
    <tableColumn id="10" name="Disposición (Plazo)" dataDxfId="333"/>
    <tableColumn id="13" name="Fecha de Vencimiento" dataDxfId="33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20" name="tabAnexo02312172021" displayName="tabAnexo02312172021" ref="A10:J32" totalsRowCount="1" headerRowDxfId="331">
  <autoFilter ref="A10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name="IdRfc" dataDxfId="330">
      <calculatedColumnFormula>+#REF!</calculatedColumnFormula>
    </tableColumn>
    <tableColumn id="1" name="IdEjercicio" dataDxfId="329">
      <calculatedColumnFormula>+#REF!</calculatedColumnFormula>
    </tableColumn>
    <tableColumn id="3" name="Fecha de Póliza" totalsRowFunction="count" dataDxfId="328"/>
    <tableColumn id="4" name="Número de Póliza" dataDxfId="327" totalsRowDxfId="326"/>
    <tableColumn id="6" name="Concepto/Descripción" dataDxfId="325"/>
    <tableColumn id="8" name="Acreedor" dataDxfId="324"/>
    <tableColumn id="21" name="Saldo (al 31/dic/2021)" totalsRowFunction="sum" dataDxfId="323" totalsRowDxfId="322"/>
    <tableColumn id="9" name="Periodo de Pago" dataDxfId="321" totalsRowDxfId="320" dataCellStyle="Millares"/>
    <tableColumn id="14" name="Fuente de Financiamiento" dataDxfId="319"/>
    <tableColumn id="12" name="Descripción" dataDxfId="31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9" name="tabAnexo023121720" displayName="tabAnexo023121720" ref="A10:O35" totalsRowCount="1" headerRowDxfId="317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316">
      <calculatedColumnFormula>+#REF!</calculatedColumnFormula>
    </tableColumn>
    <tableColumn id="1" name="IdEjercicio" dataDxfId="315">
      <calculatedColumnFormula>+#REF!</calculatedColumnFormula>
    </tableColumn>
    <tableColumn id="3" name="Fecha de Póliza" totalsRowFunction="count" dataDxfId="314"/>
    <tableColumn id="4" name="Número de Póliza" dataDxfId="313" totalsRowDxfId="312"/>
    <tableColumn id="11" name="Tipo" dataDxfId="311" totalsRowDxfId="310"/>
    <tableColumn id="5" name="Identificador/Referencia/Clave" dataDxfId="309"/>
    <tableColumn id="6" name="Concepto/Descripción" dataDxfId="308"/>
    <tableColumn id="15" name="Nombre" dataDxfId="307" totalsRowDxfId="306" dataCellStyle="Millares"/>
    <tableColumn id="21" name="Saldo (al 31/dic/2021)" totalsRowFunction="sum" dataDxfId="305" totalsRowDxfId="304"/>
    <tableColumn id="22" name="Periodo de Pago" dataDxfId="303" totalsRowDxfId="302" dataCellStyle="Millares"/>
    <tableColumn id="9" name="Importe" totalsRowFunction="sum" dataDxfId="301" totalsRowDxfId="300" dataCellStyle="Moneda"/>
    <tableColumn id="10" name="Fecha" dataDxfId="299"/>
    <tableColumn id="13" name="Situación Jurídica" dataDxfId="298"/>
    <tableColumn id="14" name="Fuente de Financiamiento" dataDxfId="297"/>
    <tableColumn id="12" name="Descripción" dataDxfId="29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1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205" zoomScaleNormal="205" workbookViewId="0">
      <pane ySplit="10" topLeftCell="A38" activePane="bottomLeft" state="frozen"/>
      <selection activeCell="C1" sqref="C1"/>
      <selection pane="bottomLeft" activeCell="N10" sqref="N10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" customWidth="1"/>
    <col min="5" max="5" width="19.7109375" customWidth="1"/>
    <col min="6" max="6" width="12.42578125" customWidth="1"/>
    <col min="7" max="7" width="18.85546875" customWidth="1"/>
    <col min="8" max="8" width="12.7109375" customWidth="1"/>
    <col min="9" max="9" width="21.42578125" customWidth="1"/>
    <col min="10" max="10" width="14.28515625" customWidth="1"/>
    <col min="11" max="11" width="31.28515625" customWidth="1"/>
    <col min="12" max="12" width="24.42578125" customWidth="1"/>
    <col min="14" max="14" width="16.5703125" customWidth="1"/>
  </cols>
  <sheetData>
    <row r="1" spans="1:14" x14ac:dyDescent="0.25">
      <c r="C1" s="3"/>
      <c r="D1" s="8"/>
      <c r="E1" s="4" t="s">
        <v>13</v>
      </c>
      <c r="F1" s="85"/>
      <c r="G1" s="86"/>
      <c r="H1" s="86"/>
      <c r="I1" s="86"/>
      <c r="J1" s="87"/>
    </row>
    <row r="2" spans="1:14" x14ac:dyDescent="0.25">
      <c r="C2" s="3" t="s">
        <v>14</v>
      </c>
      <c r="E2" s="88"/>
      <c r="F2" s="89"/>
      <c r="G2" s="89"/>
      <c r="H2" s="89"/>
      <c r="I2" s="89"/>
      <c r="J2" s="89"/>
    </row>
    <row r="3" spans="1:14" x14ac:dyDescent="0.25">
      <c r="C3" s="1" t="s">
        <v>15</v>
      </c>
      <c r="E3" s="90"/>
      <c r="F3" s="91"/>
      <c r="G3" s="91"/>
      <c r="H3" s="91"/>
      <c r="I3" s="91"/>
      <c r="J3" s="92"/>
    </row>
    <row r="4" spans="1:14" x14ac:dyDescent="0.25">
      <c r="C4" s="1" t="s">
        <v>218</v>
      </c>
      <c r="E4" s="90"/>
      <c r="F4" s="91"/>
      <c r="G4" s="91"/>
      <c r="H4" s="91"/>
      <c r="I4" s="92"/>
      <c r="J4" s="13"/>
    </row>
    <row r="5" spans="1:14" x14ac:dyDescent="0.25">
      <c r="C5" s="1" t="s">
        <v>207</v>
      </c>
      <c r="E5">
        <v>2021</v>
      </c>
    </row>
    <row r="6" spans="1:14" x14ac:dyDescent="0.25">
      <c r="C6" s="82" t="s">
        <v>10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C7" s="82" t="s">
        <v>11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C8" s="83" t="s">
        <v>12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x14ac:dyDescent="0.25">
      <c r="A9" s="1"/>
      <c r="B9" s="2"/>
      <c r="C9" s="93" t="s">
        <v>6</v>
      </c>
      <c r="D9" s="94"/>
      <c r="E9" s="94"/>
      <c r="F9" s="93" t="s">
        <v>0</v>
      </c>
      <c r="G9" s="94"/>
      <c r="H9" s="94"/>
      <c r="I9" s="94"/>
      <c r="J9" s="94"/>
      <c r="K9" s="95"/>
      <c r="L9" s="94" t="s">
        <v>3</v>
      </c>
      <c r="M9" s="94"/>
      <c r="N9" s="94"/>
    </row>
    <row r="10" spans="1:14" ht="45" x14ac:dyDescent="0.25">
      <c r="A10" t="s">
        <v>24</v>
      </c>
      <c r="B10" t="s">
        <v>23</v>
      </c>
      <c r="C10" s="5" t="s">
        <v>5</v>
      </c>
      <c r="D10" s="5" t="s">
        <v>41</v>
      </c>
      <c r="E10" s="6" t="s">
        <v>275</v>
      </c>
      <c r="F10" s="5" t="s">
        <v>1</v>
      </c>
      <c r="G10" s="5" t="s">
        <v>48</v>
      </c>
      <c r="H10" s="5" t="s">
        <v>49</v>
      </c>
      <c r="I10" s="5" t="s">
        <v>276</v>
      </c>
      <c r="J10" s="5" t="s">
        <v>2</v>
      </c>
      <c r="K10" s="6" t="s">
        <v>7</v>
      </c>
      <c r="L10" s="5" t="s">
        <v>35</v>
      </c>
      <c r="M10" s="5" t="s">
        <v>291</v>
      </c>
      <c r="N10" s="17" t="s">
        <v>8</v>
      </c>
    </row>
    <row r="11" spans="1:14" x14ac:dyDescent="0.25">
      <c r="A11" t="e">
        <f>+#REF!</f>
        <v>#REF!</v>
      </c>
      <c r="B11" t="e">
        <f>+#REF!</f>
        <v>#REF!</v>
      </c>
      <c r="C11" s="13"/>
      <c r="D11" s="13"/>
      <c r="E11" s="14"/>
      <c r="F11" s="13"/>
      <c r="G11" s="13"/>
      <c r="H11" s="15"/>
      <c r="I11" s="14"/>
      <c r="J11" s="15"/>
      <c r="K11" s="13"/>
      <c r="L11" s="13"/>
      <c r="M11" s="13"/>
      <c r="N11" s="13"/>
    </row>
    <row r="12" spans="1:14" x14ac:dyDescent="0.25">
      <c r="A12" t="e">
        <f>+#REF!</f>
        <v>#REF!</v>
      </c>
      <c r="B12" t="e">
        <f>+#REF!</f>
        <v>#REF!</v>
      </c>
      <c r="C12" s="13"/>
      <c r="D12" s="13"/>
      <c r="E12" s="14"/>
      <c r="F12" s="13"/>
      <c r="G12" s="13"/>
      <c r="H12" s="15"/>
      <c r="I12" s="14"/>
      <c r="J12" s="13"/>
      <c r="K12" s="13"/>
      <c r="L12" s="13"/>
      <c r="M12" s="13"/>
      <c r="N12" s="13"/>
    </row>
    <row r="13" spans="1:14" x14ac:dyDescent="0.25">
      <c r="A13" t="e">
        <f>+#REF!</f>
        <v>#REF!</v>
      </c>
      <c r="B13" t="e">
        <f>+#REF!</f>
        <v>#REF!</v>
      </c>
      <c r="C13" s="13"/>
      <c r="D13" s="13"/>
      <c r="E13" s="14"/>
      <c r="F13" s="13"/>
      <c r="G13" s="13"/>
      <c r="H13" s="13"/>
      <c r="I13" s="14"/>
      <c r="J13" s="13"/>
      <c r="K13" s="13"/>
      <c r="L13" s="13"/>
      <c r="M13" s="13"/>
      <c r="N13" s="13"/>
    </row>
    <row r="14" spans="1:14" x14ac:dyDescent="0.25">
      <c r="A14" t="e">
        <f>+#REF!</f>
        <v>#REF!</v>
      </c>
      <c r="B14" t="e">
        <f>+#REF!</f>
        <v>#REF!</v>
      </c>
      <c r="C14" s="13"/>
      <c r="D14" s="13"/>
      <c r="E14" s="14"/>
      <c r="F14" s="13"/>
      <c r="G14" s="13"/>
      <c r="H14" s="13"/>
      <c r="I14" s="14"/>
      <c r="J14" s="13"/>
      <c r="K14" s="13"/>
      <c r="L14" s="13"/>
      <c r="M14" s="13"/>
      <c r="N14" s="13"/>
    </row>
    <row r="15" spans="1:14" x14ac:dyDescent="0.25">
      <c r="A15" t="e">
        <f>+#REF!</f>
        <v>#REF!</v>
      </c>
      <c r="B15" t="e">
        <f>+#REF!</f>
        <v>#REF!</v>
      </c>
      <c r="C15" s="13"/>
      <c r="D15" s="13"/>
      <c r="E15" s="14"/>
      <c r="F15" s="13"/>
      <c r="G15" s="13"/>
      <c r="H15" s="13"/>
      <c r="I15" s="14"/>
      <c r="J15" s="13"/>
      <c r="K15" s="13"/>
      <c r="L15" s="13"/>
      <c r="M15" s="13"/>
      <c r="N15" s="13"/>
    </row>
    <row r="16" spans="1:14" x14ac:dyDescent="0.25">
      <c r="A16" t="e">
        <f>+#REF!</f>
        <v>#REF!</v>
      </c>
      <c r="B16" t="e">
        <f>+#REF!</f>
        <v>#REF!</v>
      </c>
      <c r="C16" s="13"/>
      <c r="D16" s="13"/>
      <c r="E16" s="14"/>
      <c r="F16" s="13"/>
      <c r="G16" s="13"/>
      <c r="H16" s="13"/>
      <c r="I16" s="14"/>
      <c r="J16" s="13"/>
      <c r="K16" s="13"/>
      <c r="L16" s="13"/>
      <c r="M16" s="13"/>
      <c r="N16" s="13"/>
    </row>
    <row r="17" spans="1:14" x14ac:dyDescent="0.25">
      <c r="A17" t="e">
        <f>+#REF!</f>
        <v>#REF!</v>
      </c>
      <c r="B17" t="e">
        <f>+#REF!</f>
        <v>#REF!</v>
      </c>
      <c r="C17" s="13"/>
      <c r="D17" s="13"/>
      <c r="E17" s="14"/>
      <c r="F17" s="13"/>
      <c r="G17" s="13"/>
      <c r="H17" s="13"/>
      <c r="I17" s="14"/>
      <c r="J17" s="13"/>
      <c r="K17" s="13"/>
      <c r="L17" s="13"/>
      <c r="M17" s="13"/>
      <c r="N17" s="13"/>
    </row>
    <row r="18" spans="1:14" x14ac:dyDescent="0.25">
      <c r="A18" t="e">
        <f>+#REF!</f>
        <v>#REF!</v>
      </c>
      <c r="B18" t="e">
        <f>+#REF!</f>
        <v>#REF!</v>
      </c>
      <c r="C18" s="13"/>
      <c r="D18" s="13"/>
      <c r="E18" s="14"/>
      <c r="F18" s="13"/>
      <c r="G18" s="13"/>
      <c r="H18" s="13"/>
      <c r="I18" s="14"/>
      <c r="J18" s="13"/>
      <c r="K18" s="13"/>
      <c r="L18" s="13"/>
      <c r="M18" s="13"/>
      <c r="N18" s="13"/>
    </row>
    <row r="19" spans="1:14" x14ac:dyDescent="0.25">
      <c r="A19" t="e">
        <f>+#REF!</f>
        <v>#REF!</v>
      </c>
      <c r="B19" t="e">
        <f>+#REF!</f>
        <v>#REF!</v>
      </c>
      <c r="C19" s="13"/>
      <c r="D19" s="13"/>
      <c r="E19" s="14"/>
      <c r="F19" s="13"/>
      <c r="G19" s="13"/>
      <c r="H19" s="13"/>
      <c r="I19" s="14"/>
      <c r="J19" s="13"/>
      <c r="K19" s="13"/>
      <c r="L19" s="13"/>
      <c r="M19" s="13"/>
      <c r="N19" s="13"/>
    </row>
    <row r="20" spans="1:14" x14ac:dyDescent="0.25">
      <c r="A20" t="e">
        <f>+#REF!</f>
        <v>#REF!</v>
      </c>
      <c r="B20" t="e">
        <f>+#REF!</f>
        <v>#REF!</v>
      </c>
      <c r="C20" s="13"/>
      <c r="D20" s="13"/>
      <c r="E20" s="14"/>
      <c r="F20" s="13"/>
      <c r="G20" s="13"/>
      <c r="H20" s="13"/>
      <c r="I20" s="14"/>
      <c r="J20" s="13"/>
      <c r="K20" s="13"/>
      <c r="L20" s="13"/>
      <c r="M20" s="13"/>
      <c r="N20" s="13"/>
    </row>
    <row r="21" spans="1:14" x14ac:dyDescent="0.25">
      <c r="A21" t="e">
        <f>+#REF!</f>
        <v>#REF!</v>
      </c>
      <c r="B21" t="e">
        <f>+#REF!</f>
        <v>#REF!</v>
      </c>
      <c r="C21" s="13"/>
      <c r="D21" s="13"/>
      <c r="E21" s="14"/>
      <c r="F21" s="13"/>
      <c r="G21" s="13"/>
      <c r="H21" s="13"/>
      <c r="I21" s="14"/>
      <c r="J21" s="13"/>
      <c r="K21" s="13"/>
      <c r="L21" s="13"/>
      <c r="M21" s="13"/>
      <c r="N21" s="13"/>
    </row>
    <row r="22" spans="1:14" x14ac:dyDescent="0.25">
      <c r="A22" t="e">
        <f>+#REF!</f>
        <v>#REF!</v>
      </c>
      <c r="B22" t="e">
        <f>+#REF!</f>
        <v>#REF!</v>
      </c>
      <c r="C22" s="13"/>
      <c r="D22" s="13"/>
      <c r="E22" s="14"/>
      <c r="F22" s="13"/>
      <c r="G22" s="13"/>
      <c r="H22" s="13"/>
      <c r="I22" s="14"/>
      <c r="J22" s="13"/>
      <c r="K22" s="13"/>
      <c r="L22" s="13"/>
      <c r="M22" s="13"/>
      <c r="N22" s="13"/>
    </row>
    <row r="23" spans="1:14" x14ac:dyDescent="0.25">
      <c r="A23" t="e">
        <f>+#REF!</f>
        <v>#REF!</v>
      </c>
      <c r="B23" t="e">
        <f>+#REF!</f>
        <v>#REF!</v>
      </c>
      <c r="C23" s="26"/>
      <c r="D23" s="26"/>
      <c r="E23" s="28"/>
      <c r="F23" s="26"/>
      <c r="G23" s="26"/>
      <c r="H23" s="26"/>
      <c r="I23" s="28"/>
      <c r="J23" s="26"/>
      <c r="K23" s="26"/>
      <c r="L23" s="26"/>
      <c r="M23" s="26"/>
      <c r="N23" s="26"/>
    </row>
    <row r="24" spans="1:14" x14ac:dyDescent="0.25">
      <c r="A24" t="e">
        <f>+#REF!</f>
        <v>#REF!</v>
      </c>
      <c r="B24" t="e">
        <f>+#REF!</f>
        <v>#REF!</v>
      </c>
      <c r="C24" s="26"/>
      <c r="D24" s="26"/>
      <c r="E24" s="28"/>
      <c r="F24" s="26"/>
      <c r="G24" s="26"/>
      <c r="H24" s="26"/>
      <c r="I24" s="28"/>
      <c r="J24" s="26"/>
      <c r="K24" s="26"/>
      <c r="L24" s="26"/>
      <c r="M24" s="26"/>
      <c r="N24" s="26"/>
    </row>
    <row r="25" spans="1:14" x14ac:dyDescent="0.25">
      <c r="A25" t="e">
        <f>+#REF!</f>
        <v>#REF!</v>
      </c>
      <c r="B25" t="e">
        <f>+#REF!</f>
        <v>#REF!</v>
      </c>
      <c r="C25" s="26"/>
      <c r="D25" s="26"/>
      <c r="E25" s="28"/>
      <c r="F25" s="26"/>
      <c r="G25" s="26"/>
      <c r="H25" s="26"/>
      <c r="I25" s="28"/>
      <c r="J25" s="26"/>
      <c r="K25" s="26"/>
      <c r="L25" s="26"/>
      <c r="M25" s="26"/>
      <c r="N25" s="26"/>
    </row>
    <row r="26" spans="1:14" x14ac:dyDescent="0.25">
      <c r="A26" t="e">
        <f>+#REF!</f>
        <v>#REF!</v>
      </c>
      <c r="B26" t="e">
        <f>+#REF!</f>
        <v>#REF!</v>
      </c>
      <c r="C26" s="26"/>
      <c r="D26" s="26"/>
      <c r="E26" s="28"/>
      <c r="F26" s="26"/>
      <c r="G26" s="26"/>
      <c r="H26" s="26"/>
      <c r="I26" s="28"/>
      <c r="J26" s="26"/>
      <c r="K26" s="26"/>
      <c r="L26" s="26"/>
      <c r="M26" s="26"/>
      <c r="N26" s="26"/>
    </row>
    <row r="27" spans="1:14" x14ac:dyDescent="0.25">
      <c r="A27" t="e">
        <f>+#REF!</f>
        <v>#REF!</v>
      </c>
      <c r="B27" t="e">
        <f>+#REF!</f>
        <v>#REF!</v>
      </c>
      <c r="C27" s="26"/>
      <c r="D27" s="26"/>
      <c r="E27" s="28"/>
      <c r="F27" s="26"/>
      <c r="G27" s="26"/>
      <c r="H27" s="26"/>
      <c r="I27" s="28"/>
      <c r="J27" s="26"/>
      <c r="K27" s="26"/>
      <c r="L27" s="26"/>
      <c r="M27" s="26"/>
      <c r="N27" s="26"/>
    </row>
    <row r="28" spans="1:14" x14ac:dyDescent="0.25">
      <c r="A28" t="e">
        <f>+#REF!</f>
        <v>#REF!</v>
      </c>
      <c r="B28" t="e">
        <f>+#REF!</f>
        <v>#REF!</v>
      </c>
      <c r="C28" s="26"/>
      <c r="D28" s="26"/>
      <c r="E28" s="28"/>
      <c r="F28" s="26"/>
      <c r="G28" s="26"/>
      <c r="H28" s="26"/>
      <c r="I28" s="28"/>
      <c r="J28" s="26"/>
      <c r="K28" s="26"/>
      <c r="L28" s="26"/>
      <c r="M28" s="26"/>
      <c r="N28" s="26"/>
    </row>
    <row r="29" spans="1:14" x14ac:dyDescent="0.25">
      <c r="A29" t="e">
        <f>+#REF!</f>
        <v>#REF!</v>
      </c>
      <c r="B29" t="e">
        <f>+#REF!</f>
        <v>#REF!</v>
      </c>
      <c r="C29" s="26"/>
      <c r="D29" s="26"/>
      <c r="E29" s="28"/>
      <c r="F29" s="26"/>
      <c r="G29" s="26"/>
      <c r="H29" s="26"/>
      <c r="I29" s="28"/>
      <c r="J29" s="26"/>
      <c r="K29" s="26"/>
      <c r="L29" s="26"/>
      <c r="M29" s="26"/>
      <c r="N29" s="26"/>
    </row>
    <row r="30" spans="1:14" x14ac:dyDescent="0.25">
      <c r="A30" t="e">
        <f>+#REF!</f>
        <v>#REF!</v>
      </c>
      <c r="B30" t="e">
        <f>+#REF!</f>
        <v>#REF!</v>
      </c>
      <c r="C30" s="26"/>
      <c r="D30" s="26"/>
      <c r="E30" s="28"/>
      <c r="F30" s="26"/>
      <c r="G30" s="26"/>
      <c r="H30" s="26"/>
      <c r="I30" s="28"/>
      <c r="J30" s="26"/>
      <c r="K30" s="26"/>
      <c r="L30" s="26"/>
      <c r="M30" s="26"/>
      <c r="N30" s="26"/>
    </row>
    <row r="31" spans="1:14" x14ac:dyDescent="0.25">
      <c r="A31" t="e">
        <f>+#REF!</f>
        <v>#REF!</v>
      </c>
      <c r="B31" t="e">
        <f>+#REF!</f>
        <v>#REF!</v>
      </c>
      <c r="C31" s="26"/>
      <c r="D31" s="26"/>
      <c r="E31" s="28"/>
      <c r="F31" s="26"/>
      <c r="G31" s="26"/>
      <c r="H31" s="26"/>
      <c r="I31" s="28"/>
      <c r="J31" s="26"/>
      <c r="K31" s="26"/>
      <c r="L31" s="26"/>
      <c r="M31" s="26"/>
      <c r="N31" s="26"/>
    </row>
    <row r="32" spans="1:14" x14ac:dyDescent="0.25">
      <c r="A32" t="e">
        <f>+#REF!</f>
        <v>#REF!</v>
      </c>
      <c r="B32" t="e">
        <f>+#REF!</f>
        <v>#REF!</v>
      </c>
      <c r="C32" s="26"/>
      <c r="D32" s="26"/>
      <c r="E32" s="28"/>
      <c r="F32" s="26"/>
      <c r="G32" s="26"/>
      <c r="H32" s="26"/>
      <c r="I32" s="28"/>
      <c r="J32" s="26"/>
      <c r="K32" s="26"/>
      <c r="L32" s="26"/>
      <c r="M32" s="26"/>
      <c r="N32" s="26"/>
    </row>
    <row r="33" spans="1:13" x14ac:dyDescent="0.25">
      <c r="A33" t="s">
        <v>9</v>
      </c>
      <c r="C33">
        <f>SUBTOTAL(103,tabAnexo01[Número de Cuenta])</f>
        <v>0</v>
      </c>
      <c r="E33" s="23">
        <f>SUBTOTAL(109,tabAnexo01[Saldo al 31/12/2021])</f>
        <v>0</v>
      </c>
      <c r="I33" s="23">
        <f>SUBTOTAL(109,tabAnexo01[Saldo (al 31/dic/2021)])</f>
        <v>0</v>
      </c>
    </row>
    <row r="45" spans="1:13" x14ac:dyDescent="0.25">
      <c r="C45" s="1" t="s">
        <v>20</v>
      </c>
      <c r="D45" t="s">
        <v>21</v>
      </c>
    </row>
    <row r="46" spans="1:13" x14ac:dyDescent="0.25">
      <c r="D46" s="84" t="s">
        <v>22</v>
      </c>
      <c r="E46" s="84"/>
      <c r="F46" s="84"/>
      <c r="G46" s="84"/>
      <c r="H46" s="84"/>
      <c r="I46" s="84"/>
      <c r="J46" s="84"/>
      <c r="K46" s="84"/>
      <c r="L46" s="84"/>
      <c r="M46" s="84"/>
    </row>
    <row r="47" spans="1:13" x14ac:dyDescent="0.25"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3" x14ac:dyDescent="0.25">
      <c r="D48" t="s">
        <v>19</v>
      </c>
    </row>
  </sheetData>
  <mergeCells count="11">
    <mergeCell ref="C7:N7"/>
    <mergeCell ref="C8:N8"/>
    <mergeCell ref="D46:M47"/>
    <mergeCell ref="F1:J1"/>
    <mergeCell ref="E2:J2"/>
    <mergeCell ref="E3:J3"/>
    <mergeCell ref="E4:I4"/>
    <mergeCell ref="C9:E9"/>
    <mergeCell ref="F9:K9"/>
    <mergeCell ref="L9:N9"/>
    <mergeCell ref="C6:N6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1200" verticalDpi="1200" r:id="rId1"/>
  <drawing r:id="rId2"/>
  <legacy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opLeftCell="C1" zoomScale="205" zoomScaleNormal="205" workbookViewId="0">
      <selection activeCell="C7" sqref="C7:K7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6.7109375" customWidth="1"/>
    <col min="5" max="5" width="33.5703125" customWidth="1"/>
    <col min="6" max="6" width="11.5703125" customWidth="1"/>
    <col min="7" max="7" width="18.140625" customWidth="1"/>
    <col min="8" max="8" width="38.42578125" customWidth="1"/>
    <col min="9" max="9" width="13.28515625" customWidth="1"/>
    <col min="10" max="10" width="23.42578125" customWidth="1"/>
    <col min="11" max="11" width="31.5703125" customWidth="1"/>
  </cols>
  <sheetData>
    <row r="1" spans="1:11" ht="38.25" customHeight="1" x14ac:dyDescent="0.25">
      <c r="C1" s="36"/>
      <c r="D1" s="8"/>
      <c r="E1" s="37" t="s">
        <v>13</v>
      </c>
      <c r="F1" s="110"/>
      <c r="G1" s="111"/>
      <c r="H1" s="111"/>
      <c r="I1" s="111"/>
    </row>
    <row r="2" spans="1:11" x14ac:dyDescent="0.25">
      <c r="C2" s="3" t="s">
        <v>14</v>
      </c>
      <c r="E2" s="88"/>
      <c r="F2" s="89"/>
      <c r="G2" s="89"/>
    </row>
    <row r="3" spans="1:11" x14ac:dyDescent="0.25">
      <c r="C3" s="1" t="s">
        <v>15</v>
      </c>
      <c r="E3" s="114"/>
      <c r="F3" s="115"/>
      <c r="G3" s="115"/>
      <c r="H3" s="115"/>
    </row>
    <row r="4" spans="1:11" x14ac:dyDescent="0.25">
      <c r="C4" s="1" t="s">
        <v>218</v>
      </c>
      <c r="E4" s="112"/>
      <c r="F4" s="113"/>
      <c r="G4" s="113"/>
    </row>
    <row r="5" spans="1:11" x14ac:dyDescent="0.25">
      <c r="C5" s="1" t="s">
        <v>207</v>
      </c>
      <c r="E5" s="44">
        <v>2021</v>
      </c>
      <c r="K5" s="20"/>
    </row>
    <row r="6" spans="1:11" x14ac:dyDescent="0.25">
      <c r="C6" s="50" t="s">
        <v>82</v>
      </c>
      <c r="D6" s="50"/>
      <c r="E6" s="50"/>
      <c r="F6" s="50"/>
      <c r="G6" s="50"/>
      <c r="H6" s="50"/>
      <c r="I6" s="50"/>
      <c r="J6" s="50"/>
      <c r="K6" s="50"/>
    </row>
    <row r="7" spans="1:11" x14ac:dyDescent="0.25">
      <c r="C7" s="82" t="s">
        <v>281</v>
      </c>
      <c r="D7" s="82"/>
      <c r="E7" s="82"/>
      <c r="F7" s="82"/>
      <c r="G7" s="82"/>
      <c r="H7" s="82"/>
      <c r="I7" s="82"/>
      <c r="J7" s="82"/>
      <c r="K7" s="82"/>
    </row>
    <row r="8" spans="1:11" x14ac:dyDescent="0.25">
      <c r="C8" s="102" t="s">
        <v>83</v>
      </c>
      <c r="D8" s="102"/>
      <c r="E8" s="102"/>
      <c r="F8" s="102"/>
      <c r="G8" s="102"/>
      <c r="H8" s="102"/>
      <c r="I8" s="102"/>
      <c r="J8" s="102"/>
      <c r="K8" s="102"/>
    </row>
    <row r="9" spans="1:11" x14ac:dyDescent="0.25">
      <c r="C9" s="39" t="s">
        <v>100</v>
      </c>
      <c r="D9" s="34"/>
      <c r="E9" s="34"/>
      <c r="F9" s="34"/>
      <c r="G9" s="34"/>
      <c r="H9" s="34"/>
      <c r="I9" s="34"/>
      <c r="J9" s="34"/>
      <c r="K9" s="34"/>
    </row>
    <row r="10" spans="1:11" ht="15" customHeight="1" x14ac:dyDescent="0.25">
      <c r="A10" s="78" t="s">
        <v>29</v>
      </c>
      <c r="B10" s="78"/>
      <c r="C10" s="78"/>
      <c r="D10" s="78"/>
      <c r="E10" s="78"/>
      <c r="F10" s="78"/>
      <c r="G10" s="78"/>
      <c r="H10" s="78"/>
      <c r="I10" s="79"/>
      <c r="J10" s="94" t="s">
        <v>99</v>
      </c>
      <c r="K10" s="94"/>
    </row>
    <row r="11" spans="1:11" ht="60" x14ac:dyDescent="0.25">
      <c r="A11" t="s">
        <v>24</v>
      </c>
      <c r="B11" t="s">
        <v>23</v>
      </c>
      <c r="C11" s="5" t="s">
        <v>80</v>
      </c>
      <c r="D11" s="5" t="s">
        <v>81</v>
      </c>
      <c r="E11" s="5" t="s">
        <v>77</v>
      </c>
      <c r="F11" s="6" t="s">
        <v>292</v>
      </c>
      <c r="G11" s="22" t="s">
        <v>293</v>
      </c>
      <c r="H11" s="5" t="s">
        <v>295</v>
      </c>
      <c r="I11" s="5" t="s">
        <v>294</v>
      </c>
      <c r="J11" s="5" t="s">
        <v>97</v>
      </c>
      <c r="K11" s="17" t="s">
        <v>98</v>
      </c>
    </row>
    <row r="12" spans="1:11" x14ac:dyDescent="0.25">
      <c r="A12" t="e">
        <f>+#REF!</f>
        <v>#REF!</v>
      </c>
      <c r="B12" t="e">
        <f>+#REF!</f>
        <v>#REF!</v>
      </c>
      <c r="C12" t="s">
        <v>85</v>
      </c>
      <c r="D12" s="27"/>
      <c r="E12" s="27"/>
      <c r="F12" s="26"/>
      <c r="G12" s="26"/>
      <c r="H12" s="26"/>
      <c r="I12" s="28"/>
      <c r="J12" s="26"/>
      <c r="K12" s="26"/>
    </row>
    <row r="13" spans="1:11" x14ac:dyDescent="0.25">
      <c r="A13" t="e">
        <f>+#REF!</f>
        <v>#REF!</v>
      </c>
      <c r="B13" t="e">
        <f>+#REF!</f>
        <v>#REF!</v>
      </c>
      <c r="C13" t="s">
        <v>86</v>
      </c>
      <c r="D13" s="26"/>
      <c r="E13" s="26"/>
      <c r="F13" s="26"/>
      <c r="G13" s="26"/>
      <c r="H13" s="26"/>
      <c r="I13" s="28"/>
      <c r="J13" s="26"/>
      <c r="K13" s="26"/>
    </row>
    <row r="14" spans="1:11" x14ac:dyDescent="0.25">
      <c r="A14" t="e">
        <f>+#REF!</f>
        <v>#REF!</v>
      </c>
      <c r="B14" t="e">
        <f>+#REF!</f>
        <v>#REF!</v>
      </c>
      <c r="C14" t="s">
        <v>87</v>
      </c>
      <c r="D14" s="26"/>
      <c r="E14" s="26"/>
      <c r="F14" s="26"/>
      <c r="G14" s="26"/>
      <c r="H14" s="26"/>
      <c r="I14" s="28"/>
      <c r="J14" s="26"/>
      <c r="K14" s="26"/>
    </row>
    <row r="15" spans="1:11" x14ac:dyDescent="0.25">
      <c r="A15" t="e">
        <f>+#REF!</f>
        <v>#REF!</v>
      </c>
      <c r="B15" t="e">
        <f>+#REF!</f>
        <v>#REF!</v>
      </c>
      <c r="C15" t="s">
        <v>88</v>
      </c>
      <c r="D15" s="26"/>
      <c r="E15" s="26"/>
      <c r="F15" s="26"/>
      <c r="G15" s="26"/>
      <c r="H15" s="26"/>
      <c r="I15" s="28"/>
      <c r="J15" s="26"/>
      <c r="K15" s="26"/>
    </row>
    <row r="16" spans="1:11" x14ac:dyDescent="0.25">
      <c r="A16" t="e">
        <f>+#REF!</f>
        <v>#REF!</v>
      </c>
      <c r="B16" t="e">
        <f>+#REF!</f>
        <v>#REF!</v>
      </c>
      <c r="C16" t="s">
        <v>89</v>
      </c>
      <c r="D16" s="26"/>
      <c r="E16" s="26"/>
      <c r="F16" s="26"/>
      <c r="G16" s="26"/>
      <c r="H16" s="26"/>
      <c r="I16" s="28"/>
      <c r="J16" s="26"/>
      <c r="K16" s="26"/>
    </row>
    <row r="17" spans="1:11" x14ac:dyDescent="0.25">
      <c r="A17" t="e">
        <f>+#REF!</f>
        <v>#REF!</v>
      </c>
      <c r="B17" t="e">
        <f>+#REF!</f>
        <v>#REF!</v>
      </c>
      <c r="C17" t="s">
        <v>90</v>
      </c>
      <c r="D17" s="26"/>
      <c r="E17" s="26"/>
      <c r="F17" s="26"/>
      <c r="G17" s="26"/>
      <c r="H17" s="26"/>
      <c r="I17" s="28"/>
      <c r="J17" s="26"/>
      <c r="K17" s="26"/>
    </row>
    <row r="18" spans="1:11" x14ac:dyDescent="0.25">
      <c r="A18" t="e">
        <f>+#REF!</f>
        <v>#REF!</v>
      </c>
      <c r="B18" t="e">
        <f>+#REF!</f>
        <v>#REF!</v>
      </c>
      <c r="C18" t="s">
        <v>91</v>
      </c>
      <c r="D18" s="26"/>
      <c r="E18" s="26"/>
      <c r="F18" s="26"/>
      <c r="G18" s="26"/>
      <c r="H18" s="26"/>
      <c r="I18" s="28"/>
      <c r="J18" s="26"/>
      <c r="K18" s="26"/>
    </row>
    <row r="19" spans="1:11" x14ac:dyDescent="0.25">
      <c r="A19" t="e">
        <f>+#REF!</f>
        <v>#REF!</v>
      </c>
      <c r="B19" t="e">
        <f>+#REF!</f>
        <v>#REF!</v>
      </c>
      <c r="C19" t="s">
        <v>92</v>
      </c>
      <c r="D19" s="26"/>
      <c r="E19" s="26"/>
      <c r="F19" s="26"/>
      <c r="G19" s="26"/>
      <c r="H19" s="26"/>
      <c r="I19" s="28"/>
      <c r="J19" s="26"/>
      <c r="K19" s="26"/>
    </row>
    <row r="20" spans="1:11" x14ac:dyDescent="0.25">
      <c r="A20" t="e">
        <f>+#REF!</f>
        <v>#REF!</v>
      </c>
      <c r="B20" t="e">
        <f>+#REF!</f>
        <v>#REF!</v>
      </c>
      <c r="C20" t="s">
        <v>93</v>
      </c>
      <c r="D20" s="26"/>
      <c r="E20" s="26"/>
      <c r="F20" s="26"/>
      <c r="G20" s="26"/>
      <c r="H20" s="26"/>
      <c r="I20" s="28"/>
      <c r="J20" s="26"/>
      <c r="K20" s="26"/>
    </row>
    <row r="21" spans="1:11" x14ac:dyDescent="0.25">
      <c r="A21" t="e">
        <f>+#REF!</f>
        <v>#REF!</v>
      </c>
      <c r="B21" t="e">
        <f>+#REF!</f>
        <v>#REF!</v>
      </c>
      <c r="C21" t="s">
        <v>94</v>
      </c>
      <c r="D21" s="26"/>
      <c r="E21" s="26"/>
      <c r="F21" s="26"/>
      <c r="G21" s="26"/>
      <c r="H21" s="26"/>
      <c r="I21" s="28"/>
      <c r="J21" s="26"/>
      <c r="K21" s="26"/>
    </row>
    <row r="22" spans="1:11" x14ac:dyDescent="0.25">
      <c r="A22" t="e">
        <f>+#REF!</f>
        <v>#REF!</v>
      </c>
      <c r="B22" t="e">
        <f>+#REF!</f>
        <v>#REF!</v>
      </c>
      <c r="C22" t="s">
        <v>95</v>
      </c>
      <c r="D22" s="26"/>
      <c r="E22" s="26"/>
      <c r="F22" s="26"/>
      <c r="G22" s="26"/>
      <c r="H22" s="26"/>
      <c r="I22" s="28"/>
      <c r="J22" s="26"/>
      <c r="K22" s="26"/>
    </row>
    <row r="23" spans="1:11" x14ac:dyDescent="0.25">
      <c r="A23" t="e">
        <f>+#REF!</f>
        <v>#REF!</v>
      </c>
      <c r="B23" t="e">
        <f>+#REF!</f>
        <v>#REF!</v>
      </c>
      <c r="C23" t="s">
        <v>96</v>
      </c>
      <c r="D23" s="26"/>
      <c r="E23" s="26"/>
      <c r="F23" s="26"/>
      <c r="G23" s="26"/>
      <c r="H23" s="26"/>
      <c r="I23" s="28"/>
      <c r="J23" s="26"/>
      <c r="K23" s="26"/>
    </row>
    <row r="24" spans="1:11" x14ac:dyDescent="0.25">
      <c r="C24">
        <f>SUBTOTAL(103,tabAnexo02312172023[Mes])</f>
        <v>12</v>
      </c>
      <c r="F24" s="23"/>
      <c r="G24" s="23"/>
      <c r="I24" s="35">
        <f>SUBTOTAL(109,tabAnexo02312172023[Importe mensual])</f>
        <v>0</v>
      </c>
    </row>
    <row r="29" spans="1:11" x14ac:dyDescent="0.25">
      <c r="C29" s="39" t="s">
        <v>101</v>
      </c>
      <c r="D29" s="34"/>
      <c r="E29" s="34"/>
      <c r="F29" s="34"/>
      <c r="G29" s="34"/>
      <c r="H29" s="34"/>
      <c r="I29" s="34"/>
      <c r="J29" s="34"/>
      <c r="K29" s="34"/>
    </row>
    <row r="30" spans="1:11" ht="15" customHeight="1" x14ac:dyDescent="0.25">
      <c r="A30" s="78" t="s">
        <v>29</v>
      </c>
      <c r="B30" s="78"/>
      <c r="C30" s="78"/>
      <c r="D30" s="78"/>
      <c r="E30" s="78"/>
      <c r="F30" s="78"/>
      <c r="G30" s="78"/>
      <c r="H30" s="78"/>
      <c r="I30" s="79"/>
      <c r="J30" s="94" t="s">
        <v>99</v>
      </c>
      <c r="K30" s="94"/>
    </row>
    <row r="31" spans="1:11" ht="60" x14ac:dyDescent="0.25">
      <c r="A31" t="s">
        <v>24</v>
      </c>
      <c r="B31" t="s">
        <v>23</v>
      </c>
      <c r="C31" s="5" t="s">
        <v>80</v>
      </c>
      <c r="D31" s="5" t="s">
        <v>81</v>
      </c>
      <c r="E31" s="5" t="s">
        <v>77</v>
      </c>
      <c r="F31" s="6" t="s">
        <v>292</v>
      </c>
      <c r="G31" s="22" t="s">
        <v>293</v>
      </c>
      <c r="H31" s="5" t="s">
        <v>84</v>
      </c>
      <c r="I31" s="5" t="s">
        <v>294</v>
      </c>
      <c r="J31" s="5" t="s">
        <v>97</v>
      </c>
      <c r="K31" s="17" t="s">
        <v>98</v>
      </c>
    </row>
    <row r="32" spans="1:11" x14ac:dyDescent="0.25">
      <c r="A32" t="e">
        <f>+#REF!</f>
        <v>#REF!</v>
      </c>
      <c r="B32" t="e">
        <f>+#REF!</f>
        <v>#REF!</v>
      </c>
      <c r="C32" t="s">
        <v>85</v>
      </c>
      <c r="D32" s="27"/>
      <c r="E32" s="27"/>
      <c r="F32" s="26"/>
      <c r="G32" s="26"/>
      <c r="H32" s="26"/>
      <c r="I32" s="28"/>
      <c r="J32" s="26"/>
      <c r="K32" s="26"/>
    </row>
    <row r="33" spans="1:11" x14ac:dyDescent="0.25">
      <c r="A33" t="e">
        <f>+#REF!</f>
        <v>#REF!</v>
      </c>
      <c r="B33" t="e">
        <f>+#REF!</f>
        <v>#REF!</v>
      </c>
      <c r="C33" t="s">
        <v>86</v>
      </c>
      <c r="D33" s="26"/>
      <c r="E33" s="26"/>
      <c r="F33" s="26"/>
      <c r="G33" s="26"/>
      <c r="H33" s="26"/>
      <c r="I33" s="28"/>
      <c r="J33" s="26"/>
      <c r="K33" s="26"/>
    </row>
    <row r="34" spans="1:11" x14ac:dyDescent="0.25">
      <c r="A34" t="e">
        <f>+#REF!</f>
        <v>#REF!</v>
      </c>
      <c r="B34" t="e">
        <f>+#REF!</f>
        <v>#REF!</v>
      </c>
      <c r="C34" t="s">
        <v>87</v>
      </c>
      <c r="D34" s="26"/>
      <c r="E34" s="26"/>
      <c r="F34" s="26"/>
      <c r="G34" s="26"/>
      <c r="H34" s="26"/>
      <c r="I34" s="28"/>
      <c r="J34" s="26"/>
      <c r="K34" s="26"/>
    </row>
    <row r="35" spans="1:11" x14ac:dyDescent="0.25">
      <c r="A35" t="e">
        <f>+#REF!</f>
        <v>#REF!</v>
      </c>
      <c r="B35" t="e">
        <f>+#REF!</f>
        <v>#REF!</v>
      </c>
      <c r="C35" t="s">
        <v>88</v>
      </c>
      <c r="D35" s="26"/>
      <c r="E35" s="26"/>
      <c r="F35" s="26"/>
      <c r="G35" s="26"/>
      <c r="H35" s="26"/>
      <c r="I35" s="28"/>
      <c r="J35" s="26"/>
      <c r="K35" s="26"/>
    </row>
    <row r="36" spans="1:11" x14ac:dyDescent="0.25">
      <c r="A36" t="e">
        <f>+#REF!</f>
        <v>#REF!</v>
      </c>
      <c r="B36" t="e">
        <f>+#REF!</f>
        <v>#REF!</v>
      </c>
      <c r="C36" t="s">
        <v>89</v>
      </c>
      <c r="D36" s="26"/>
      <c r="E36" s="26"/>
      <c r="F36" s="26"/>
      <c r="G36" s="26"/>
      <c r="H36" s="26"/>
      <c r="I36" s="28"/>
      <c r="J36" s="26"/>
      <c r="K36" s="26"/>
    </row>
    <row r="37" spans="1:11" x14ac:dyDescent="0.25">
      <c r="A37" t="e">
        <f>+#REF!</f>
        <v>#REF!</v>
      </c>
      <c r="B37" t="e">
        <f>+#REF!</f>
        <v>#REF!</v>
      </c>
      <c r="C37" t="s">
        <v>90</v>
      </c>
      <c r="D37" s="26"/>
      <c r="E37" s="26"/>
      <c r="F37" s="26"/>
      <c r="G37" s="26"/>
      <c r="H37" s="26"/>
      <c r="I37" s="28"/>
      <c r="J37" s="26"/>
      <c r="K37" s="26"/>
    </row>
    <row r="38" spans="1:11" x14ac:dyDescent="0.25">
      <c r="A38" t="e">
        <f>+#REF!</f>
        <v>#REF!</v>
      </c>
      <c r="B38" t="e">
        <f>+#REF!</f>
        <v>#REF!</v>
      </c>
      <c r="C38" t="s">
        <v>91</v>
      </c>
      <c r="D38" s="26"/>
      <c r="E38" s="26"/>
      <c r="F38" s="26"/>
      <c r="G38" s="26"/>
      <c r="H38" s="26"/>
      <c r="I38" s="28"/>
      <c r="J38" s="26"/>
      <c r="K38" s="26"/>
    </row>
    <row r="39" spans="1:11" x14ac:dyDescent="0.25">
      <c r="A39" t="e">
        <f>+#REF!</f>
        <v>#REF!</v>
      </c>
      <c r="B39" t="e">
        <f>+#REF!</f>
        <v>#REF!</v>
      </c>
      <c r="C39" t="s">
        <v>92</v>
      </c>
      <c r="D39" s="26"/>
      <c r="E39" s="26"/>
      <c r="F39" s="26"/>
      <c r="G39" s="26"/>
      <c r="H39" s="26"/>
      <c r="I39" s="28"/>
      <c r="J39" s="26"/>
      <c r="K39" s="26"/>
    </row>
    <row r="40" spans="1:11" x14ac:dyDescent="0.25">
      <c r="A40" t="e">
        <f>+#REF!</f>
        <v>#REF!</v>
      </c>
      <c r="B40" t="e">
        <f>+#REF!</f>
        <v>#REF!</v>
      </c>
      <c r="C40" t="s">
        <v>93</v>
      </c>
      <c r="D40" s="26"/>
      <c r="E40" s="26"/>
      <c r="F40" s="26"/>
      <c r="G40" s="26"/>
      <c r="H40" s="26"/>
      <c r="I40" s="28"/>
      <c r="J40" s="26"/>
      <c r="K40" s="26"/>
    </row>
    <row r="41" spans="1:11" x14ac:dyDescent="0.25">
      <c r="A41" t="e">
        <f>+#REF!</f>
        <v>#REF!</v>
      </c>
      <c r="B41" t="e">
        <f>+#REF!</f>
        <v>#REF!</v>
      </c>
      <c r="C41" t="s">
        <v>94</v>
      </c>
      <c r="D41" s="26"/>
      <c r="E41" s="26"/>
      <c r="F41" s="26"/>
      <c r="G41" s="26"/>
      <c r="H41" s="26"/>
      <c r="I41" s="28"/>
      <c r="J41" s="26"/>
      <c r="K41" s="26"/>
    </row>
    <row r="42" spans="1:11" x14ac:dyDescent="0.25">
      <c r="A42" t="e">
        <f>+#REF!</f>
        <v>#REF!</v>
      </c>
      <c r="B42" t="e">
        <f>+#REF!</f>
        <v>#REF!</v>
      </c>
      <c r="C42" t="s">
        <v>95</v>
      </c>
      <c r="D42" s="26"/>
      <c r="E42" s="26"/>
      <c r="F42" s="26"/>
      <c r="G42" s="26"/>
      <c r="H42" s="26"/>
      <c r="I42" s="28"/>
      <c r="J42" s="26"/>
      <c r="K42" s="26"/>
    </row>
    <row r="43" spans="1:11" x14ac:dyDescent="0.25">
      <c r="A43" t="e">
        <f>+#REF!</f>
        <v>#REF!</v>
      </c>
      <c r="B43" t="e">
        <f>+#REF!</f>
        <v>#REF!</v>
      </c>
      <c r="C43" t="s">
        <v>96</v>
      </c>
      <c r="D43" s="26"/>
      <c r="E43" s="26"/>
      <c r="F43" s="26"/>
      <c r="G43" s="26"/>
      <c r="H43" s="26"/>
      <c r="I43" s="28"/>
      <c r="J43" s="26"/>
      <c r="K43" s="26"/>
    </row>
    <row r="44" spans="1:11" x14ac:dyDescent="0.25">
      <c r="C44">
        <f>SUBTOTAL(103,tabAnexo0231217202324[Mes])</f>
        <v>12</v>
      </c>
      <c r="F44" s="76"/>
      <c r="G44" s="76"/>
      <c r="I44" s="77">
        <f>SUBTOTAL(109,tabAnexo0231217202324[Importe mensual])</f>
        <v>0</v>
      </c>
    </row>
    <row r="51" spans="1:11" x14ac:dyDescent="0.25">
      <c r="C51" s="39" t="s">
        <v>102</v>
      </c>
      <c r="D51" s="34"/>
      <c r="E51" s="34"/>
      <c r="F51" s="34"/>
      <c r="G51" s="34"/>
      <c r="H51" s="34"/>
      <c r="I51" s="34"/>
      <c r="J51" s="34"/>
      <c r="K51" s="34"/>
    </row>
    <row r="52" spans="1:11" ht="15" customHeight="1" x14ac:dyDescent="0.25">
      <c r="A52" s="78" t="s">
        <v>29</v>
      </c>
      <c r="B52" s="78"/>
      <c r="C52" s="78"/>
      <c r="D52" s="78"/>
      <c r="E52" s="78"/>
      <c r="F52" s="78"/>
      <c r="G52" s="78"/>
      <c r="H52" s="78"/>
      <c r="I52" s="79"/>
      <c r="J52" s="94" t="s">
        <v>99</v>
      </c>
      <c r="K52" s="94"/>
    </row>
    <row r="53" spans="1:11" ht="60" x14ac:dyDescent="0.25">
      <c r="A53" t="s">
        <v>24</v>
      </c>
      <c r="B53" t="s">
        <v>23</v>
      </c>
      <c r="C53" s="5" t="s">
        <v>80</v>
      </c>
      <c r="D53" s="5" t="s">
        <v>81</v>
      </c>
      <c r="E53" s="5" t="s">
        <v>77</v>
      </c>
      <c r="F53" s="6" t="s">
        <v>292</v>
      </c>
      <c r="G53" s="22" t="s">
        <v>293</v>
      </c>
      <c r="H53" s="5" t="s">
        <v>84</v>
      </c>
      <c r="I53" s="5" t="s">
        <v>294</v>
      </c>
      <c r="J53" s="5" t="s">
        <v>97</v>
      </c>
      <c r="K53" s="17" t="s">
        <v>98</v>
      </c>
    </row>
    <row r="54" spans="1:11" x14ac:dyDescent="0.25">
      <c r="A54" t="e">
        <f>+#REF!</f>
        <v>#REF!</v>
      </c>
      <c r="B54" t="e">
        <f>+#REF!</f>
        <v>#REF!</v>
      </c>
      <c r="C54" t="s">
        <v>85</v>
      </c>
      <c r="D54" s="27"/>
      <c r="E54" s="27"/>
      <c r="F54" s="26"/>
      <c r="G54" s="26"/>
      <c r="H54" s="26"/>
      <c r="I54" s="28"/>
      <c r="J54" s="26"/>
      <c r="K54" s="26"/>
    </row>
    <row r="55" spans="1:11" x14ac:dyDescent="0.25">
      <c r="A55" t="e">
        <f>+#REF!</f>
        <v>#REF!</v>
      </c>
      <c r="B55" t="e">
        <f>+#REF!</f>
        <v>#REF!</v>
      </c>
      <c r="C55" t="s">
        <v>86</v>
      </c>
      <c r="D55" s="26"/>
      <c r="E55" s="26"/>
      <c r="F55" s="26"/>
      <c r="G55" s="26"/>
      <c r="H55" s="26"/>
      <c r="I55" s="28"/>
      <c r="J55" s="26"/>
      <c r="K55" s="26"/>
    </row>
    <row r="56" spans="1:11" x14ac:dyDescent="0.25">
      <c r="A56" t="e">
        <f>+#REF!</f>
        <v>#REF!</v>
      </c>
      <c r="B56" t="e">
        <f>+#REF!</f>
        <v>#REF!</v>
      </c>
      <c r="C56" t="s">
        <v>87</v>
      </c>
      <c r="D56" s="26"/>
      <c r="E56" s="26"/>
      <c r="F56" s="26"/>
      <c r="G56" s="26"/>
      <c r="H56" s="26"/>
      <c r="I56" s="28"/>
      <c r="J56" s="26"/>
      <c r="K56" s="26"/>
    </row>
    <row r="57" spans="1:11" x14ac:dyDescent="0.25">
      <c r="A57" t="e">
        <f>+#REF!</f>
        <v>#REF!</v>
      </c>
      <c r="B57" t="e">
        <f>+#REF!</f>
        <v>#REF!</v>
      </c>
      <c r="C57" t="s">
        <v>88</v>
      </c>
      <c r="D57" s="26"/>
      <c r="E57" s="26"/>
      <c r="F57" s="26"/>
      <c r="G57" s="26"/>
      <c r="H57" s="26"/>
      <c r="I57" s="28"/>
      <c r="J57" s="26"/>
      <c r="K57" s="26"/>
    </row>
    <row r="58" spans="1:11" x14ac:dyDescent="0.25">
      <c r="A58" t="e">
        <f>+#REF!</f>
        <v>#REF!</v>
      </c>
      <c r="B58" t="e">
        <f>+#REF!</f>
        <v>#REF!</v>
      </c>
      <c r="C58" t="s">
        <v>89</v>
      </c>
      <c r="D58" s="26"/>
      <c r="E58" s="26"/>
      <c r="F58" s="26"/>
      <c r="G58" s="26"/>
      <c r="H58" s="26"/>
      <c r="I58" s="28"/>
      <c r="J58" s="26"/>
      <c r="K58" s="26"/>
    </row>
    <row r="59" spans="1:11" x14ac:dyDescent="0.25">
      <c r="A59" t="e">
        <f>+#REF!</f>
        <v>#REF!</v>
      </c>
      <c r="B59" t="e">
        <f>+#REF!</f>
        <v>#REF!</v>
      </c>
      <c r="C59" t="s">
        <v>90</v>
      </c>
      <c r="D59" s="26"/>
      <c r="E59" s="26"/>
      <c r="F59" s="26"/>
      <c r="G59" s="26"/>
      <c r="H59" s="26"/>
      <c r="I59" s="28"/>
      <c r="J59" s="26"/>
      <c r="K59" s="26"/>
    </row>
    <row r="60" spans="1:11" x14ac:dyDescent="0.25">
      <c r="A60" t="e">
        <f>+#REF!</f>
        <v>#REF!</v>
      </c>
      <c r="B60" t="e">
        <f>+#REF!</f>
        <v>#REF!</v>
      </c>
      <c r="C60" t="s">
        <v>91</v>
      </c>
      <c r="D60" s="26"/>
      <c r="E60" s="26"/>
      <c r="F60" s="26"/>
      <c r="G60" s="26"/>
      <c r="H60" s="26"/>
      <c r="I60" s="28"/>
      <c r="J60" s="26"/>
      <c r="K60" s="26"/>
    </row>
    <row r="61" spans="1:11" x14ac:dyDescent="0.25">
      <c r="A61" t="e">
        <f>+#REF!</f>
        <v>#REF!</v>
      </c>
      <c r="B61" t="e">
        <f>+#REF!</f>
        <v>#REF!</v>
      </c>
      <c r="C61" t="s">
        <v>92</v>
      </c>
      <c r="D61" s="26"/>
      <c r="E61" s="26"/>
      <c r="F61" s="26"/>
      <c r="G61" s="26"/>
      <c r="H61" s="26"/>
      <c r="I61" s="28"/>
      <c r="J61" s="26"/>
      <c r="K61" s="26"/>
    </row>
    <row r="62" spans="1:11" x14ac:dyDescent="0.25">
      <c r="A62" t="e">
        <f>+#REF!</f>
        <v>#REF!</v>
      </c>
      <c r="B62" t="e">
        <f>+#REF!</f>
        <v>#REF!</v>
      </c>
      <c r="C62" t="s">
        <v>93</v>
      </c>
      <c r="D62" s="26"/>
      <c r="E62" s="26"/>
      <c r="F62" s="26"/>
      <c r="G62" s="26"/>
      <c r="H62" s="26"/>
      <c r="I62" s="28"/>
      <c r="J62" s="26"/>
      <c r="K62" s="26"/>
    </row>
    <row r="63" spans="1:11" x14ac:dyDescent="0.25">
      <c r="A63" t="e">
        <f>+#REF!</f>
        <v>#REF!</v>
      </c>
      <c r="B63" t="e">
        <f>+#REF!</f>
        <v>#REF!</v>
      </c>
      <c r="C63" t="s">
        <v>94</v>
      </c>
      <c r="D63" s="26"/>
      <c r="E63" s="26"/>
      <c r="F63" s="26"/>
      <c r="G63" s="26"/>
      <c r="H63" s="26"/>
      <c r="I63" s="28"/>
      <c r="J63" s="26"/>
      <c r="K63" s="26"/>
    </row>
    <row r="64" spans="1:11" x14ac:dyDescent="0.25">
      <c r="A64" t="e">
        <f>+#REF!</f>
        <v>#REF!</v>
      </c>
      <c r="B64" t="e">
        <f>+#REF!</f>
        <v>#REF!</v>
      </c>
      <c r="C64" t="s">
        <v>95</v>
      </c>
      <c r="D64" s="26"/>
      <c r="E64" s="26"/>
      <c r="F64" s="26"/>
      <c r="G64" s="26"/>
      <c r="H64" s="26"/>
      <c r="I64" s="28"/>
      <c r="J64" s="26"/>
      <c r="K64" s="26"/>
    </row>
    <row r="65" spans="1:11" x14ac:dyDescent="0.25">
      <c r="A65" t="e">
        <f>+#REF!</f>
        <v>#REF!</v>
      </c>
      <c r="B65" t="e">
        <f>+#REF!</f>
        <v>#REF!</v>
      </c>
      <c r="C65" t="s">
        <v>96</v>
      </c>
      <c r="D65" s="26"/>
      <c r="E65" s="26"/>
      <c r="F65" s="26"/>
      <c r="G65" s="26"/>
      <c r="H65" s="26"/>
      <c r="I65" s="28"/>
      <c r="J65" s="26"/>
      <c r="K65" s="26"/>
    </row>
    <row r="66" spans="1:11" x14ac:dyDescent="0.25">
      <c r="C66">
        <f>SUBTOTAL(103,tabAnexo023121720232425[Mes])</f>
        <v>12</v>
      </c>
      <c r="F66" s="76"/>
      <c r="G66" s="76"/>
      <c r="I66" s="77">
        <f>SUBTOTAL(109,tabAnexo023121720232425[Importe mensual])</f>
        <v>0</v>
      </c>
    </row>
    <row r="77" spans="1:11" x14ac:dyDescent="0.25">
      <c r="C77" s="1" t="s">
        <v>20</v>
      </c>
      <c r="D77" t="s">
        <v>19</v>
      </c>
    </row>
    <row r="78" spans="1:11" x14ac:dyDescent="0.25">
      <c r="A78" s="1" t="s">
        <v>20</v>
      </c>
      <c r="B78" t="s">
        <v>19</v>
      </c>
    </row>
  </sheetData>
  <mergeCells count="9">
    <mergeCell ref="J30:K30"/>
    <mergeCell ref="J52:K52"/>
    <mergeCell ref="C8:K8"/>
    <mergeCell ref="J10:K10"/>
    <mergeCell ref="F1:I1"/>
    <mergeCell ref="C7:K7"/>
    <mergeCell ref="E4:G4"/>
    <mergeCell ref="E2:G2"/>
    <mergeCell ref="E3:H3"/>
  </mergeCells>
  <dataValidations count="1">
    <dataValidation type="list" allowBlank="1" showInputMessage="1" showErrorMessage="1" sqref="G12:G23 G32:G43 G54:G65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drawing r:id="rId2"/>
  <legacyDrawing r:id="rId3"/>
  <tableParts count="3"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zoomScale="190" zoomScaleNormal="190" workbookViewId="0">
      <selection activeCell="D11" sqref="D11"/>
    </sheetView>
  </sheetViews>
  <sheetFormatPr baseColWidth="10" defaultRowHeight="15" outlineLevelCol="2" x14ac:dyDescent="0.25"/>
  <cols>
    <col min="1" max="1" width="11.42578125" customWidth="1"/>
    <col min="2" max="2" width="17.42578125" customWidth="1"/>
    <col min="3" max="3" width="25.7109375" customWidth="1"/>
    <col min="4" max="4" width="27.42578125" customWidth="1"/>
    <col min="5" max="5" width="28.5703125" customWidth="1"/>
    <col min="6" max="8" width="11.7109375" customWidth="1"/>
    <col min="9" max="9" width="11.42578125" customWidth="1"/>
    <col min="10" max="10" width="12" customWidth="1"/>
    <col min="11" max="17" width="13.28515625" customWidth="1" outlineLevel="1"/>
    <col min="18" max="18" width="13.5703125" customWidth="1" outlineLevel="1"/>
    <col min="19" max="19" width="24.42578125" customWidth="1" outlineLevel="1"/>
    <col min="20" max="20" width="23.85546875" customWidth="1" outlineLevel="1"/>
    <col min="21" max="21" width="13.5703125" customWidth="1" outlineLevel="1"/>
    <col min="22" max="22" width="28.28515625" customWidth="1" outlineLevel="1"/>
    <col min="23" max="23" width="17.7109375" customWidth="1" outlineLevel="1"/>
    <col min="24" max="24" width="15.42578125" customWidth="1"/>
    <col min="25" max="30" width="11.42578125" customWidth="1" outlineLevel="2"/>
    <col min="31" max="31" width="13.140625" bestFit="1" customWidth="1"/>
    <col min="32" max="32" width="14.140625" bestFit="1" customWidth="1"/>
    <col min="35" max="40" width="11.42578125" customWidth="1" outlineLevel="1"/>
  </cols>
  <sheetData>
    <row r="1" spans="1:42" ht="38.25" customHeight="1" x14ac:dyDescent="0.25">
      <c r="A1" s="3"/>
      <c r="B1" s="8"/>
      <c r="C1" s="4" t="s">
        <v>13</v>
      </c>
      <c r="D1" s="97"/>
      <c r="E1" s="98"/>
      <c r="F1" s="98"/>
      <c r="G1" s="98"/>
      <c r="H1" s="10"/>
      <c r="I1" s="10"/>
      <c r="J1" s="19"/>
      <c r="K1" s="19"/>
      <c r="L1" s="20"/>
    </row>
    <row r="2" spans="1:42" x14ac:dyDescent="0.25">
      <c r="A2" s="3" t="s">
        <v>14</v>
      </c>
      <c r="C2" s="88"/>
      <c r="D2" s="89"/>
      <c r="E2" s="89"/>
      <c r="F2" s="89"/>
      <c r="G2" s="89"/>
      <c r="H2" s="89"/>
      <c r="I2" s="11"/>
      <c r="J2" s="21"/>
      <c r="K2" s="21"/>
      <c r="L2" s="20"/>
    </row>
    <row r="3" spans="1:42" x14ac:dyDescent="0.25">
      <c r="A3" s="1" t="s">
        <v>15</v>
      </c>
      <c r="C3" s="90"/>
      <c r="D3" s="91"/>
      <c r="E3" s="91"/>
      <c r="F3" s="91"/>
      <c r="G3" s="91"/>
      <c r="H3" s="91"/>
      <c r="I3" s="11"/>
      <c r="J3" s="21"/>
      <c r="K3" s="21"/>
      <c r="L3" s="20"/>
    </row>
    <row r="4" spans="1:42" x14ac:dyDescent="0.25">
      <c r="A4" s="1" t="s">
        <v>218</v>
      </c>
      <c r="C4" s="90"/>
      <c r="D4" s="91"/>
      <c r="E4" s="91"/>
      <c r="F4" s="91"/>
      <c r="G4" s="91"/>
      <c r="H4" s="12"/>
      <c r="I4" s="11"/>
      <c r="J4" s="21"/>
      <c r="K4" s="20"/>
      <c r="L4" s="20"/>
    </row>
    <row r="5" spans="1:42" x14ac:dyDescent="0.25">
      <c r="A5" s="1" t="s">
        <v>207</v>
      </c>
      <c r="C5" s="44">
        <v>2021</v>
      </c>
      <c r="J5" s="20"/>
      <c r="K5" s="20"/>
      <c r="L5" s="20"/>
    </row>
    <row r="6" spans="1:42" x14ac:dyDescent="0.25">
      <c r="A6" s="1" t="s">
        <v>297</v>
      </c>
      <c r="C6" s="44"/>
      <c r="J6" s="20"/>
      <c r="K6" s="20"/>
      <c r="L6" s="20"/>
    </row>
    <row r="7" spans="1:42" x14ac:dyDescent="0.25">
      <c r="A7" s="82" t="s">
        <v>191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42" x14ac:dyDescent="0.25">
      <c r="A8" s="82" t="s">
        <v>296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42" x14ac:dyDescent="0.25">
      <c r="A9" s="83" t="s">
        <v>189</v>
      </c>
      <c r="B9" s="83"/>
      <c r="C9" s="83"/>
      <c r="D9" s="83"/>
      <c r="E9" s="83"/>
      <c r="F9" s="83"/>
      <c r="G9" s="83"/>
      <c r="H9" s="83"/>
      <c r="I9" s="102"/>
      <c r="J9" s="102"/>
      <c r="K9" s="102"/>
      <c r="L9" s="102"/>
      <c r="M9" s="102"/>
    </row>
    <row r="10" spans="1:42" ht="15" customHeight="1" x14ac:dyDescent="0.25">
      <c r="A10" s="99" t="s">
        <v>146</v>
      </c>
      <c r="B10" s="100"/>
      <c r="C10" s="100"/>
      <c r="D10" s="100"/>
      <c r="E10" s="103"/>
      <c r="F10" s="93" t="s">
        <v>149</v>
      </c>
      <c r="G10" s="94"/>
      <c r="H10" s="94"/>
      <c r="I10" s="93" t="s">
        <v>173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16" t="s">
        <v>172</v>
      </c>
      <c r="Z10" s="117"/>
      <c r="AA10" s="117"/>
      <c r="AB10" s="117"/>
      <c r="AC10" s="117"/>
      <c r="AD10" s="118"/>
      <c r="AE10" s="50"/>
      <c r="AG10" s="82" t="s">
        <v>176</v>
      </c>
      <c r="AH10" s="82"/>
      <c r="AI10" s="82" t="s">
        <v>179</v>
      </c>
      <c r="AJ10" s="82"/>
      <c r="AK10" s="82"/>
      <c r="AL10" s="82"/>
      <c r="AM10" s="82"/>
      <c r="AN10" s="82"/>
    </row>
    <row r="11" spans="1:42" ht="51" x14ac:dyDescent="0.25">
      <c r="A11" s="5" t="s">
        <v>145</v>
      </c>
      <c r="B11" s="6" t="s">
        <v>147</v>
      </c>
      <c r="C11" s="22" t="s">
        <v>4</v>
      </c>
      <c r="D11" s="5" t="s">
        <v>18</v>
      </c>
      <c r="E11" s="5" t="s">
        <v>148</v>
      </c>
      <c r="F11" s="5" t="s">
        <v>150</v>
      </c>
      <c r="G11" s="5" t="s">
        <v>151</v>
      </c>
      <c r="H11" s="5" t="s">
        <v>152</v>
      </c>
      <c r="I11" s="5" t="s">
        <v>153</v>
      </c>
      <c r="J11" s="6" t="s">
        <v>154</v>
      </c>
      <c r="K11" s="6" t="s">
        <v>155</v>
      </c>
      <c r="L11" s="6" t="s">
        <v>156</v>
      </c>
      <c r="M11" s="6" t="s">
        <v>157</v>
      </c>
      <c r="N11" s="6" t="s">
        <v>158</v>
      </c>
      <c r="O11" s="6" t="s">
        <v>159</v>
      </c>
      <c r="P11" s="6" t="s">
        <v>160</v>
      </c>
      <c r="Q11" s="6" t="s">
        <v>162</v>
      </c>
      <c r="R11" s="6" t="s">
        <v>161</v>
      </c>
      <c r="S11" s="51" t="s">
        <v>289</v>
      </c>
      <c r="T11" s="52" t="s">
        <v>290</v>
      </c>
      <c r="U11" s="6" t="s">
        <v>166</v>
      </c>
      <c r="V11" s="6" t="s">
        <v>288</v>
      </c>
      <c r="W11" s="6" t="s">
        <v>165</v>
      </c>
      <c r="X11" s="6" t="s">
        <v>175</v>
      </c>
      <c r="Y11" s="6" t="s">
        <v>167</v>
      </c>
      <c r="Z11" s="6" t="s">
        <v>168</v>
      </c>
      <c r="AA11" s="6" t="s">
        <v>170</v>
      </c>
      <c r="AB11" s="6" t="s">
        <v>169</v>
      </c>
      <c r="AC11" s="6" t="s">
        <v>163</v>
      </c>
      <c r="AD11" s="6" t="s">
        <v>164</v>
      </c>
      <c r="AE11" s="56" t="s">
        <v>171</v>
      </c>
      <c r="AF11" s="6" t="s">
        <v>174</v>
      </c>
      <c r="AG11" s="6" t="s">
        <v>177</v>
      </c>
      <c r="AH11" s="6" t="s">
        <v>178</v>
      </c>
      <c r="AI11" s="6" t="s">
        <v>180</v>
      </c>
      <c r="AJ11" s="6" t="s">
        <v>182</v>
      </c>
      <c r="AK11" s="6" t="s">
        <v>183</v>
      </c>
      <c r="AL11" s="6" t="s">
        <v>181</v>
      </c>
      <c r="AM11" s="6" t="s">
        <v>184</v>
      </c>
      <c r="AN11" s="6" t="s">
        <v>185</v>
      </c>
      <c r="AO11" s="25" t="s">
        <v>186</v>
      </c>
      <c r="AP11" s="25" t="s">
        <v>187</v>
      </c>
    </row>
    <row r="12" spans="1:42" x14ac:dyDescent="0.25">
      <c r="A12" s="27"/>
      <c r="B12" s="26"/>
      <c r="C12" s="26"/>
      <c r="D12" s="26"/>
      <c r="E12" s="26"/>
      <c r="F12" s="26"/>
      <c r="G12" s="26"/>
      <c r="H12" s="26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54">
        <f>tabAnexo02312172032[[#This Row],[Sueldo Mensual]]*12+SUM(tabAnexo02312172032[[#This Row],[Comisiones]:[Canasta básica y quinquenios]])</f>
        <v>0</v>
      </c>
      <c r="Y12" s="28"/>
      <c r="Z12" s="28"/>
      <c r="AA12" s="28"/>
      <c r="AB12" s="28"/>
      <c r="AC12" s="28"/>
      <c r="AD12" s="28"/>
      <c r="AE12" s="54">
        <f>SUM(tabAnexo02312172032[[#This Row],[ Prima Vacacional ]:[ Previsión Social ]])</f>
        <v>0</v>
      </c>
      <c r="AF12" s="54">
        <f>tabAnexo02312172032[[#This Row],[ Total Percep]]-tabAnexo02312172032[[#This Row],[ Total de Percep Exentas ]]</f>
        <v>0</v>
      </c>
      <c r="AG12" s="28"/>
      <c r="AH12" s="28"/>
      <c r="AI12" s="28"/>
      <c r="AJ12" s="28"/>
      <c r="AK12" s="28"/>
      <c r="AL12" s="28"/>
      <c r="AM12" s="28"/>
      <c r="AN12" s="28"/>
      <c r="AO12" s="54">
        <f>SUM(tabAnexo02312172032[[#This Row],[IMSS]:[Otras Deduc]])</f>
        <v>0</v>
      </c>
      <c r="AP12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3" spans="1:42" x14ac:dyDescent="0.25">
      <c r="A13" s="26"/>
      <c r="B13" s="26"/>
      <c r="C13" s="26"/>
      <c r="D13" s="26"/>
      <c r="E13" s="26"/>
      <c r="F13" s="26"/>
      <c r="G13" s="26"/>
      <c r="H13" s="26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5">
        <f>tabAnexo02312172032[[#This Row],[Sueldo Mensual]]*12+SUM(tabAnexo02312172032[[#This Row],[Comisiones]:[Canasta básica y quinquenios]])</f>
        <v>0</v>
      </c>
      <c r="Y13" s="28"/>
      <c r="Z13" s="28"/>
      <c r="AA13" s="28"/>
      <c r="AB13" s="28"/>
      <c r="AC13" s="28"/>
      <c r="AD13" s="28"/>
      <c r="AE13" s="53">
        <f>SUM(tabAnexo02312172032[[#This Row],[ Prima Vacacional ]:[ Previsión Social ]])</f>
        <v>0</v>
      </c>
      <c r="AF13" s="53">
        <f>tabAnexo02312172032[[#This Row],[ Total Percep]]-tabAnexo02312172032[[#This Row],[ Total de Percep Exentas ]]</f>
        <v>0</v>
      </c>
      <c r="AG13" s="28"/>
      <c r="AH13" s="28"/>
      <c r="AI13" s="28"/>
      <c r="AJ13" s="28"/>
      <c r="AK13" s="28"/>
      <c r="AL13" s="28"/>
      <c r="AM13" s="28"/>
      <c r="AN13" s="28"/>
      <c r="AO13" s="28">
        <f>SUM(tabAnexo02312172032[[#This Row],[IMSS]:[Otras Deduc]])</f>
        <v>0</v>
      </c>
      <c r="AP13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4" spans="1:42" x14ac:dyDescent="0.25">
      <c r="A14" s="26"/>
      <c r="B14" s="26"/>
      <c r="C14" s="26"/>
      <c r="D14" s="26"/>
      <c r="E14" s="26"/>
      <c r="F14" s="26"/>
      <c r="G14" s="26"/>
      <c r="H14" s="2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55">
        <f>tabAnexo02312172032[[#This Row],[Sueldo Mensual]]*12+SUM(tabAnexo02312172032[[#This Row],[Comisiones]:[Canasta básica y quinquenios]])</f>
        <v>0</v>
      </c>
      <c r="Y14" s="28"/>
      <c r="Z14" s="28"/>
      <c r="AA14" s="28"/>
      <c r="AB14" s="28"/>
      <c r="AC14" s="28"/>
      <c r="AD14" s="28"/>
      <c r="AE14" s="53">
        <f>SUM(tabAnexo02312172032[[#This Row],[ Prima Vacacional ]:[ Previsión Social ]])</f>
        <v>0</v>
      </c>
      <c r="AF14" s="53">
        <f>tabAnexo02312172032[[#This Row],[ Total Percep]]-tabAnexo02312172032[[#This Row],[ Total de Percep Exentas ]]</f>
        <v>0</v>
      </c>
      <c r="AG14" s="28"/>
      <c r="AH14" s="28"/>
      <c r="AI14" s="28"/>
      <c r="AJ14" s="28"/>
      <c r="AK14" s="28"/>
      <c r="AL14" s="28"/>
      <c r="AM14" s="28"/>
      <c r="AN14" s="28"/>
      <c r="AO14" s="28">
        <f>SUM(tabAnexo02312172032[[#This Row],[IMSS]:[Otras Deduc]])</f>
        <v>0</v>
      </c>
      <c r="AP14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5" spans="1:42" x14ac:dyDescent="0.25">
      <c r="A15" s="26"/>
      <c r="B15" s="26"/>
      <c r="C15" s="26"/>
      <c r="D15" s="26"/>
      <c r="E15" s="26"/>
      <c r="F15" s="26"/>
      <c r="G15" s="26"/>
      <c r="H15" s="26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55">
        <f>tabAnexo02312172032[[#This Row],[Sueldo Mensual]]*12+SUM(tabAnexo02312172032[[#This Row],[Comisiones]:[Canasta básica y quinquenios]])</f>
        <v>0</v>
      </c>
      <c r="Y15" s="28"/>
      <c r="Z15" s="28"/>
      <c r="AA15" s="28"/>
      <c r="AB15" s="28"/>
      <c r="AC15" s="28"/>
      <c r="AD15" s="28"/>
      <c r="AE15" s="53">
        <f>SUM(tabAnexo02312172032[[#This Row],[ Prima Vacacional ]:[ Previsión Social ]])</f>
        <v>0</v>
      </c>
      <c r="AF15" s="53">
        <f>tabAnexo02312172032[[#This Row],[ Total Percep]]-tabAnexo02312172032[[#This Row],[ Total de Percep Exentas ]]</f>
        <v>0</v>
      </c>
      <c r="AG15" s="28"/>
      <c r="AH15" s="28"/>
      <c r="AI15" s="28"/>
      <c r="AJ15" s="28"/>
      <c r="AK15" s="28"/>
      <c r="AL15" s="28"/>
      <c r="AM15" s="28"/>
      <c r="AN15" s="28"/>
      <c r="AO15" s="28">
        <f>SUM(tabAnexo02312172032[[#This Row],[IMSS]:[Otras Deduc]])</f>
        <v>0</v>
      </c>
      <c r="AP15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6" spans="1:42" x14ac:dyDescent="0.25">
      <c r="A16" s="26"/>
      <c r="B16" s="26"/>
      <c r="C16" s="26"/>
      <c r="D16" s="26"/>
      <c r="E16" s="26"/>
      <c r="F16" s="26"/>
      <c r="G16" s="26"/>
      <c r="H16" s="26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55">
        <f>tabAnexo02312172032[[#This Row],[Sueldo Mensual]]*12+SUM(tabAnexo02312172032[[#This Row],[Comisiones]:[Canasta básica y quinquenios]])</f>
        <v>0</v>
      </c>
      <c r="Y16" s="28"/>
      <c r="Z16" s="28"/>
      <c r="AA16" s="28"/>
      <c r="AB16" s="28"/>
      <c r="AC16" s="28"/>
      <c r="AD16" s="28"/>
      <c r="AE16" s="53">
        <f>SUM(tabAnexo02312172032[[#This Row],[ Prima Vacacional ]:[ Previsión Social ]])</f>
        <v>0</v>
      </c>
      <c r="AF16" s="53">
        <f>tabAnexo02312172032[[#This Row],[ Total Percep]]-tabAnexo02312172032[[#This Row],[ Total de Percep Exentas ]]</f>
        <v>0</v>
      </c>
      <c r="AG16" s="28"/>
      <c r="AH16" s="28"/>
      <c r="AI16" s="28"/>
      <c r="AJ16" s="28"/>
      <c r="AK16" s="28"/>
      <c r="AL16" s="28"/>
      <c r="AM16" s="28"/>
      <c r="AN16" s="28"/>
      <c r="AO16" s="28">
        <f>SUM(tabAnexo02312172032[[#This Row],[IMSS]:[Otras Deduc]])</f>
        <v>0</v>
      </c>
      <c r="AP16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7" spans="1:42" x14ac:dyDescent="0.25">
      <c r="A17" s="26"/>
      <c r="B17" s="26"/>
      <c r="C17" s="26"/>
      <c r="D17" s="26"/>
      <c r="E17" s="26"/>
      <c r="F17" s="26"/>
      <c r="G17" s="26"/>
      <c r="H17" s="26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55">
        <f>tabAnexo02312172032[[#This Row],[Sueldo Mensual]]*12+SUM(tabAnexo02312172032[[#This Row],[Comisiones]:[Canasta básica y quinquenios]])</f>
        <v>0</v>
      </c>
      <c r="Y17" s="28"/>
      <c r="Z17" s="28"/>
      <c r="AA17" s="28"/>
      <c r="AB17" s="28"/>
      <c r="AC17" s="28"/>
      <c r="AD17" s="28"/>
      <c r="AE17" s="53">
        <f>SUM(tabAnexo02312172032[[#This Row],[ Prima Vacacional ]:[ Previsión Social ]])</f>
        <v>0</v>
      </c>
      <c r="AF17" s="53">
        <f>tabAnexo02312172032[[#This Row],[ Total Percep]]-tabAnexo02312172032[[#This Row],[ Total de Percep Exentas ]]</f>
        <v>0</v>
      </c>
      <c r="AG17" s="28"/>
      <c r="AH17" s="28"/>
      <c r="AI17" s="28"/>
      <c r="AJ17" s="28"/>
      <c r="AK17" s="28"/>
      <c r="AL17" s="28"/>
      <c r="AM17" s="28"/>
      <c r="AN17" s="28"/>
      <c r="AO17" s="28">
        <f>SUM(tabAnexo02312172032[[#This Row],[IMSS]:[Otras Deduc]])</f>
        <v>0</v>
      </c>
      <c r="AP17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8" spans="1:42" x14ac:dyDescent="0.25">
      <c r="A18" s="26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55">
        <f>tabAnexo02312172032[[#This Row],[Sueldo Mensual]]*12+SUM(tabAnexo02312172032[[#This Row],[Comisiones]:[Canasta básica y quinquenios]])</f>
        <v>0</v>
      </c>
      <c r="Y18" s="28"/>
      <c r="Z18" s="28"/>
      <c r="AA18" s="28"/>
      <c r="AB18" s="28"/>
      <c r="AC18" s="28"/>
      <c r="AD18" s="28"/>
      <c r="AE18" s="53">
        <f>SUM(tabAnexo02312172032[[#This Row],[ Prima Vacacional ]:[ Previsión Social ]])</f>
        <v>0</v>
      </c>
      <c r="AF18" s="53">
        <f>tabAnexo02312172032[[#This Row],[ Total Percep]]-tabAnexo02312172032[[#This Row],[ Total de Percep Exentas ]]</f>
        <v>0</v>
      </c>
      <c r="AG18" s="28"/>
      <c r="AH18" s="28"/>
      <c r="AI18" s="28"/>
      <c r="AJ18" s="28"/>
      <c r="AK18" s="28"/>
      <c r="AL18" s="28"/>
      <c r="AM18" s="28"/>
      <c r="AN18" s="28"/>
      <c r="AO18" s="28">
        <f>SUM(tabAnexo02312172032[[#This Row],[IMSS]:[Otras Deduc]])</f>
        <v>0</v>
      </c>
      <c r="AP18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19" spans="1:42" x14ac:dyDescent="0.25">
      <c r="A19" s="26"/>
      <c r="B19" s="26"/>
      <c r="C19" s="26"/>
      <c r="D19" s="26"/>
      <c r="E19" s="26"/>
      <c r="F19" s="26"/>
      <c r="G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55">
        <f>tabAnexo02312172032[[#This Row],[Sueldo Mensual]]*12+SUM(tabAnexo02312172032[[#This Row],[Comisiones]:[Canasta básica y quinquenios]])</f>
        <v>0</v>
      </c>
      <c r="Y19" s="28"/>
      <c r="Z19" s="28"/>
      <c r="AA19" s="28"/>
      <c r="AB19" s="28"/>
      <c r="AC19" s="28"/>
      <c r="AD19" s="28"/>
      <c r="AE19" s="53">
        <f>SUM(tabAnexo02312172032[[#This Row],[ Prima Vacacional ]:[ Previsión Social ]])</f>
        <v>0</v>
      </c>
      <c r="AF19" s="53">
        <f>tabAnexo02312172032[[#This Row],[ Total Percep]]-tabAnexo02312172032[[#This Row],[ Total de Percep Exentas ]]</f>
        <v>0</v>
      </c>
      <c r="AG19" s="28"/>
      <c r="AH19" s="28"/>
      <c r="AI19" s="28"/>
      <c r="AJ19" s="28"/>
      <c r="AK19" s="28"/>
      <c r="AL19" s="28"/>
      <c r="AM19" s="28"/>
      <c r="AN19" s="28"/>
      <c r="AO19" s="28">
        <f>SUM(tabAnexo02312172032[[#This Row],[IMSS]:[Otras Deduc]])</f>
        <v>0</v>
      </c>
      <c r="AP19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0" spans="1:42" x14ac:dyDescent="0.25">
      <c r="A20" s="26"/>
      <c r="B20" s="26"/>
      <c r="C20" s="26"/>
      <c r="D20" s="26"/>
      <c r="E20" s="26"/>
      <c r="F20" s="26"/>
      <c r="G20" s="26"/>
      <c r="H20" s="26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5">
        <f>tabAnexo02312172032[[#This Row],[Sueldo Mensual]]*12+SUM(tabAnexo02312172032[[#This Row],[Comisiones]:[Canasta básica y quinquenios]])</f>
        <v>0</v>
      </c>
      <c r="Y20" s="28"/>
      <c r="Z20" s="28"/>
      <c r="AA20" s="28"/>
      <c r="AB20" s="28"/>
      <c r="AC20" s="28"/>
      <c r="AD20" s="28"/>
      <c r="AE20" s="53">
        <f>SUM(tabAnexo02312172032[[#This Row],[ Prima Vacacional ]:[ Previsión Social ]])</f>
        <v>0</v>
      </c>
      <c r="AF20" s="53">
        <f>tabAnexo02312172032[[#This Row],[ Total Percep]]-tabAnexo02312172032[[#This Row],[ Total de Percep Exentas ]]</f>
        <v>0</v>
      </c>
      <c r="AG20" s="28"/>
      <c r="AH20" s="28"/>
      <c r="AI20" s="28"/>
      <c r="AJ20" s="28"/>
      <c r="AK20" s="28"/>
      <c r="AL20" s="28"/>
      <c r="AM20" s="28"/>
      <c r="AN20" s="28"/>
      <c r="AO20" s="28">
        <f>SUM(tabAnexo02312172032[[#This Row],[IMSS]:[Otras Deduc]])</f>
        <v>0</v>
      </c>
      <c r="AP20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1" spans="1:42" x14ac:dyDescent="0.25">
      <c r="A21" s="26"/>
      <c r="B21" s="26"/>
      <c r="C21" s="26"/>
      <c r="D21" s="26"/>
      <c r="E21" s="26"/>
      <c r="F21" s="26"/>
      <c r="G21" s="26"/>
      <c r="H21" s="26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5">
        <f>tabAnexo02312172032[[#This Row],[Sueldo Mensual]]*12+SUM(tabAnexo02312172032[[#This Row],[Comisiones]:[Canasta básica y quinquenios]])</f>
        <v>0</v>
      </c>
      <c r="Y21" s="28"/>
      <c r="Z21" s="28"/>
      <c r="AA21" s="28"/>
      <c r="AB21" s="28"/>
      <c r="AC21" s="28"/>
      <c r="AD21" s="28"/>
      <c r="AE21" s="53">
        <f>SUM(tabAnexo02312172032[[#This Row],[ Prima Vacacional ]:[ Previsión Social ]])</f>
        <v>0</v>
      </c>
      <c r="AF21" s="53">
        <f>tabAnexo02312172032[[#This Row],[ Total Percep]]-tabAnexo02312172032[[#This Row],[ Total de Percep Exentas ]]</f>
        <v>0</v>
      </c>
      <c r="AG21" s="28"/>
      <c r="AH21" s="28"/>
      <c r="AI21" s="28"/>
      <c r="AJ21" s="28"/>
      <c r="AK21" s="28"/>
      <c r="AL21" s="28"/>
      <c r="AM21" s="28"/>
      <c r="AN21" s="28"/>
      <c r="AO21" s="28">
        <f>SUM(tabAnexo02312172032[[#This Row],[IMSS]:[Otras Deduc]])</f>
        <v>0</v>
      </c>
      <c r="AP21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2" spans="1:42" x14ac:dyDescent="0.25">
      <c r="A22" s="26"/>
      <c r="B22" s="26"/>
      <c r="C22" s="26"/>
      <c r="D22" s="26"/>
      <c r="E22" s="26"/>
      <c r="F22" s="26"/>
      <c r="G22" s="26"/>
      <c r="H22" s="26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5">
        <f>tabAnexo02312172032[[#This Row],[Sueldo Mensual]]*12+SUM(tabAnexo02312172032[[#This Row],[Comisiones]:[Canasta básica y quinquenios]])</f>
        <v>0</v>
      </c>
      <c r="Y22" s="28"/>
      <c r="Z22" s="28"/>
      <c r="AA22" s="28"/>
      <c r="AB22" s="28"/>
      <c r="AC22" s="28"/>
      <c r="AD22" s="28"/>
      <c r="AE22" s="53">
        <f>SUM(tabAnexo02312172032[[#This Row],[ Prima Vacacional ]:[ Previsión Social ]])</f>
        <v>0</v>
      </c>
      <c r="AF22" s="53">
        <f>tabAnexo02312172032[[#This Row],[ Total Percep]]-tabAnexo02312172032[[#This Row],[ Total de Percep Exentas ]]</f>
        <v>0</v>
      </c>
      <c r="AG22" s="28"/>
      <c r="AH22" s="28"/>
      <c r="AI22" s="28"/>
      <c r="AJ22" s="28"/>
      <c r="AK22" s="28"/>
      <c r="AL22" s="28"/>
      <c r="AM22" s="28"/>
      <c r="AN22" s="28"/>
      <c r="AO22" s="28">
        <f>SUM(tabAnexo02312172032[[#This Row],[IMSS]:[Otras Deduc]])</f>
        <v>0</v>
      </c>
      <c r="AP22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3" spans="1:42" x14ac:dyDescent="0.25">
      <c r="A23" s="26"/>
      <c r="B23" s="26"/>
      <c r="C23" s="26"/>
      <c r="D23" s="26"/>
      <c r="E23" s="26"/>
      <c r="F23" s="26"/>
      <c r="G23" s="26"/>
      <c r="H23" s="26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55">
        <f>tabAnexo02312172032[[#This Row],[Sueldo Mensual]]*12+SUM(tabAnexo02312172032[[#This Row],[Comisiones]:[Canasta básica y quinquenios]])</f>
        <v>0</v>
      </c>
      <c r="Y23" s="28"/>
      <c r="Z23" s="28"/>
      <c r="AA23" s="28"/>
      <c r="AB23" s="28"/>
      <c r="AC23" s="28"/>
      <c r="AD23" s="28"/>
      <c r="AE23" s="53">
        <f>SUM(tabAnexo02312172032[[#This Row],[ Prima Vacacional ]:[ Previsión Social ]])</f>
        <v>0</v>
      </c>
      <c r="AF23" s="53">
        <f>tabAnexo02312172032[[#This Row],[ Total Percep]]-tabAnexo02312172032[[#This Row],[ Total de Percep Exentas ]]</f>
        <v>0</v>
      </c>
      <c r="AG23" s="28"/>
      <c r="AH23" s="28"/>
      <c r="AI23" s="28"/>
      <c r="AJ23" s="28"/>
      <c r="AK23" s="28"/>
      <c r="AL23" s="28"/>
      <c r="AM23" s="28"/>
      <c r="AN23" s="28"/>
      <c r="AO23" s="28">
        <f>SUM(tabAnexo02312172032[[#This Row],[IMSS]:[Otras Deduc]])</f>
        <v>0</v>
      </c>
      <c r="AP23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4" spans="1:42" x14ac:dyDescent="0.25">
      <c r="A24" s="26"/>
      <c r="B24" s="26"/>
      <c r="C24" s="26"/>
      <c r="D24" s="26"/>
      <c r="E24" s="26"/>
      <c r="F24" s="26"/>
      <c r="G24" s="26"/>
      <c r="H24" s="26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55">
        <f>tabAnexo02312172032[[#This Row],[Sueldo Mensual]]*12+SUM(tabAnexo02312172032[[#This Row],[Comisiones]:[Canasta básica y quinquenios]])</f>
        <v>0</v>
      </c>
      <c r="Y24" s="28"/>
      <c r="Z24" s="28"/>
      <c r="AA24" s="28"/>
      <c r="AB24" s="28"/>
      <c r="AC24" s="28"/>
      <c r="AD24" s="28"/>
      <c r="AE24" s="53">
        <f>SUM(tabAnexo02312172032[[#This Row],[ Prima Vacacional ]:[ Previsión Social ]])</f>
        <v>0</v>
      </c>
      <c r="AF24" s="53">
        <f>tabAnexo02312172032[[#This Row],[ Total Percep]]-tabAnexo02312172032[[#This Row],[ Total de Percep Exentas ]]</f>
        <v>0</v>
      </c>
      <c r="AG24" s="28"/>
      <c r="AH24" s="28"/>
      <c r="AI24" s="28"/>
      <c r="AJ24" s="28"/>
      <c r="AK24" s="28"/>
      <c r="AL24" s="28"/>
      <c r="AM24" s="28"/>
      <c r="AN24" s="28"/>
      <c r="AO24" s="28">
        <f>SUM(tabAnexo02312172032[[#This Row],[IMSS]:[Otras Deduc]])</f>
        <v>0</v>
      </c>
      <c r="AP24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5" spans="1:42" x14ac:dyDescent="0.25">
      <c r="A25" s="26"/>
      <c r="B25" s="26"/>
      <c r="C25" s="26"/>
      <c r="D25" s="26"/>
      <c r="E25" s="26"/>
      <c r="F25" s="26"/>
      <c r="G25" s="26"/>
      <c r="H25" s="2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55">
        <f>tabAnexo02312172032[[#This Row],[Sueldo Mensual]]*12+SUM(tabAnexo02312172032[[#This Row],[Comisiones]:[Canasta básica y quinquenios]])</f>
        <v>0</v>
      </c>
      <c r="Y25" s="28"/>
      <c r="Z25" s="28"/>
      <c r="AA25" s="28"/>
      <c r="AB25" s="28"/>
      <c r="AC25" s="28"/>
      <c r="AD25" s="28"/>
      <c r="AE25" s="53">
        <f>SUM(tabAnexo02312172032[[#This Row],[ Prima Vacacional ]:[ Previsión Social ]])</f>
        <v>0</v>
      </c>
      <c r="AF25" s="53">
        <f>tabAnexo02312172032[[#This Row],[ Total Percep]]-tabAnexo02312172032[[#This Row],[ Total de Percep Exentas ]]</f>
        <v>0</v>
      </c>
      <c r="AG25" s="28"/>
      <c r="AH25" s="28"/>
      <c r="AI25" s="28"/>
      <c r="AJ25" s="28"/>
      <c r="AK25" s="28"/>
      <c r="AL25" s="28"/>
      <c r="AM25" s="28"/>
      <c r="AN25" s="28"/>
      <c r="AO25" s="28">
        <f>SUM(tabAnexo02312172032[[#This Row],[IMSS]:[Otras Deduc]])</f>
        <v>0</v>
      </c>
      <c r="AP25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6" spans="1:42" x14ac:dyDescent="0.25">
      <c r="A26" s="26"/>
      <c r="B26" s="26"/>
      <c r="C26" s="26"/>
      <c r="D26" s="26"/>
      <c r="E26" s="26"/>
      <c r="F26" s="26"/>
      <c r="G26" s="26"/>
      <c r="H26" s="26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55">
        <f>tabAnexo02312172032[[#This Row],[Sueldo Mensual]]*12+SUM(tabAnexo02312172032[[#This Row],[Comisiones]:[Canasta básica y quinquenios]])</f>
        <v>0</v>
      </c>
      <c r="Y26" s="28"/>
      <c r="Z26" s="28"/>
      <c r="AA26" s="28"/>
      <c r="AB26" s="28"/>
      <c r="AC26" s="28"/>
      <c r="AD26" s="28"/>
      <c r="AE26" s="53">
        <f>SUM(tabAnexo02312172032[[#This Row],[ Prima Vacacional ]:[ Previsión Social ]])</f>
        <v>0</v>
      </c>
      <c r="AF26" s="53">
        <f>tabAnexo02312172032[[#This Row],[ Total Percep]]-tabAnexo02312172032[[#This Row],[ Total de Percep Exentas ]]</f>
        <v>0</v>
      </c>
      <c r="AG26" s="28"/>
      <c r="AH26" s="28"/>
      <c r="AI26" s="28"/>
      <c r="AJ26" s="28"/>
      <c r="AK26" s="28"/>
      <c r="AL26" s="28"/>
      <c r="AM26" s="28"/>
      <c r="AN26" s="28"/>
      <c r="AO26" s="28">
        <f>SUM(tabAnexo02312172032[[#This Row],[IMSS]:[Otras Deduc]])</f>
        <v>0</v>
      </c>
      <c r="AP26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7" spans="1:42" x14ac:dyDescent="0.25">
      <c r="A27" s="26"/>
      <c r="B27" s="26"/>
      <c r="C27" s="26"/>
      <c r="D27" s="26"/>
      <c r="E27" s="26"/>
      <c r="F27" s="26"/>
      <c r="G27" s="26"/>
      <c r="H27" s="26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55">
        <f>tabAnexo02312172032[[#This Row],[Sueldo Mensual]]*12+SUM(tabAnexo02312172032[[#This Row],[Comisiones]:[Canasta básica y quinquenios]])</f>
        <v>0</v>
      </c>
      <c r="Y27" s="28"/>
      <c r="Z27" s="28"/>
      <c r="AA27" s="28"/>
      <c r="AB27" s="28"/>
      <c r="AC27" s="28"/>
      <c r="AD27" s="28"/>
      <c r="AE27" s="53">
        <f>SUM(tabAnexo02312172032[[#This Row],[ Prima Vacacional ]:[ Previsión Social ]])</f>
        <v>0</v>
      </c>
      <c r="AF27" s="53">
        <f>tabAnexo02312172032[[#This Row],[ Total Percep]]-tabAnexo02312172032[[#This Row],[ Total de Percep Exentas ]]</f>
        <v>0</v>
      </c>
      <c r="AG27" s="28"/>
      <c r="AH27" s="28"/>
      <c r="AI27" s="28"/>
      <c r="AJ27" s="28"/>
      <c r="AK27" s="28"/>
      <c r="AL27" s="28"/>
      <c r="AM27" s="28"/>
      <c r="AN27" s="28"/>
      <c r="AO27" s="28">
        <f>SUM(tabAnexo02312172032[[#This Row],[IMSS]:[Otras Deduc]])</f>
        <v>0</v>
      </c>
      <c r="AP27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8" spans="1:42" x14ac:dyDescent="0.25">
      <c r="A28" s="26"/>
      <c r="B28" s="26"/>
      <c r="C28" s="26"/>
      <c r="D28" s="26"/>
      <c r="E28" s="26"/>
      <c r="F28" s="26"/>
      <c r="G28" s="26"/>
      <c r="H28" s="26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55">
        <f>tabAnexo02312172032[[#This Row],[Sueldo Mensual]]*12+SUM(tabAnexo02312172032[[#This Row],[Comisiones]:[Canasta básica y quinquenios]])</f>
        <v>0</v>
      </c>
      <c r="Y28" s="28"/>
      <c r="Z28" s="28"/>
      <c r="AA28" s="28"/>
      <c r="AB28" s="28"/>
      <c r="AC28" s="28"/>
      <c r="AD28" s="28"/>
      <c r="AE28" s="53">
        <f>SUM(tabAnexo02312172032[[#This Row],[ Prima Vacacional ]:[ Previsión Social ]])</f>
        <v>0</v>
      </c>
      <c r="AF28" s="53">
        <f>tabAnexo02312172032[[#This Row],[ Total Percep]]-tabAnexo02312172032[[#This Row],[ Total de Percep Exentas ]]</f>
        <v>0</v>
      </c>
      <c r="AG28" s="28"/>
      <c r="AH28" s="28"/>
      <c r="AI28" s="28"/>
      <c r="AJ28" s="28"/>
      <c r="AK28" s="28"/>
      <c r="AL28" s="28"/>
      <c r="AM28" s="28"/>
      <c r="AN28" s="28"/>
      <c r="AO28" s="28">
        <f>SUM(tabAnexo02312172032[[#This Row],[IMSS]:[Otras Deduc]])</f>
        <v>0</v>
      </c>
      <c r="AP28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29" spans="1:42" x14ac:dyDescent="0.25">
      <c r="A29" s="26"/>
      <c r="B29" s="26"/>
      <c r="C29" s="26"/>
      <c r="D29" s="26"/>
      <c r="E29" s="26"/>
      <c r="F29" s="26"/>
      <c r="G29" s="26"/>
      <c r="H29" s="26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55">
        <f>tabAnexo02312172032[[#This Row],[Sueldo Mensual]]*12+SUM(tabAnexo02312172032[[#This Row],[Comisiones]:[Canasta básica y quinquenios]])</f>
        <v>0</v>
      </c>
      <c r="Y29" s="28"/>
      <c r="Z29" s="28"/>
      <c r="AA29" s="28"/>
      <c r="AB29" s="28"/>
      <c r="AC29" s="28"/>
      <c r="AD29" s="28"/>
      <c r="AE29" s="53">
        <f>SUM(tabAnexo02312172032[[#This Row],[ Prima Vacacional ]:[ Previsión Social ]])</f>
        <v>0</v>
      </c>
      <c r="AF29" s="53">
        <f>tabAnexo02312172032[[#This Row],[ Total Percep]]-tabAnexo02312172032[[#This Row],[ Total de Percep Exentas ]]</f>
        <v>0</v>
      </c>
      <c r="AG29" s="28"/>
      <c r="AH29" s="28"/>
      <c r="AI29" s="28"/>
      <c r="AJ29" s="28"/>
      <c r="AK29" s="28"/>
      <c r="AL29" s="28"/>
      <c r="AM29" s="28"/>
      <c r="AN29" s="28"/>
      <c r="AO29" s="28">
        <f>SUM(tabAnexo02312172032[[#This Row],[IMSS]:[Otras Deduc]])</f>
        <v>0</v>
      </c>
      <c r="AP29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0" spans="1:42" x14ac:dyDescent="0.25">
      <c r="A30" s="26"/>
      <c r="B30" s="26"/>
      <c r="C30" s="26"/>
      <c r="D30" s="26"/>
      <c r="E30" s="26"/>
      <c r="F30" s="26"/>
      <c r="G30" s="26"/>
      <c r="H30" s="26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55">
        <f>tabAnexo02312172032[[#This Row],[Sueldo Mensual]]*12+SUM(tabAnexo02312172032[[#This Row],[Comisiones]:[Canasta básica y quinquenios]])</f>
        <v>0</v>
      </c>
      <c r="Y30" s="28"/>
      <c r="Z30" s="28"/>
      <c r="AA30" s="28"/>
      <c r="AB30" s="28"/>
      <c r="AC30" s="28"/>
      <c r="AD30" s="28"/>
      <c r="AE30" s="53">
        <f>SUM(tabAnexo02312172032[[#This Row],[ Prima Vacacional ]:[ Previsión Social ]])</f>
        <v>0</v>
      </c>
      <c r="AF30" s="53">
        <f>tabAnexo02312172032[[#This Row],[ Total Percep]]-tabAnexo02312172032[[#This Row],[ Total de Percep Exentas ]]</f>
        <v>0</v>
      </c>
      <c r="AG30" s="28"/>
      <c r="AH30" s="28"/>
      <c r="AI30" s="28"/>
      <c r="AJ30" s="28"/>
      <c r="AK30" s="28"/>
      <c r="AL30" s="28"/>
      <c r="AM30" s="28"/>
      <c r="AN30" s="28"/>
      <c r="AO30" s="28">
        <f>SUM(tabAnexo02312172032[[#This Row],[IMSS]:[Otras Deduc]])</f>
        <v>0</v>
      </c>
      <c r="AP30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1" spans="1:42" x14ac:dyDescent="0.25">
      <c r="A31" s="26"/>
      <c r="B31" s="26"/>
      <c r="C31" s="26"/>
      <c r="D31" s="26"/>
      <c r="E31" s="26"/>
      <c r="F31" s="26"/>
      <c r="G31" s="26"/>
      <c r="H31" s="26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55">
        <f>tabAnexo02312172032[[#This Row],[Sueldo Mensual]]*12+SUM(tabAnexo02312172032[[#This Row],[Comisiones]:[Canasta básica y quinquenios]])</f>
        <v>0</v>
      </c>
      <c r="Y31" s="28"/>
      <c r="Z31" s="28"/>
      <c r="AA31" s="28"/>
      <c r="AB31" s="28"/>
      <c r="AC31" s="28"/>
      <c r="AD31" s="28"/>
      <c r="AE31" s="53">
        <f>SUM(tabAnexo02312172032[[#This Row],[ Prima Vacacional ]:[ Previsión Social ]])</f>
        <v>0</v>
      </c>
      <c r="AF31" s="53">
        <f>tabAnexo02312172032[[#This Row],[ Total Percep]]-tabAnexo02312172032[[#This Row],[ Total de Percep Exentas ]]</f>
        <v>0</v>
      </c>
      <c r="AG31" s="28"/>
      <c r="AH31" s="28"/>
      <c r="AI31" s="28"/>
      <c r="AJ31" s="28"/>
      <c r="AK31" s="28"/>
      <c r="AL31" s="28"/>
      <c r="AM31" s="28"/>
      <c r="AN31" s="28"/>
      <c r="AO31" s="28">
        <f>SUM(tabAnexo02312172032[[#This Row],[IMSS]:[Otras Deduc]])</f>
        <v>0</v>
      </c>
      <c r="AP31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2" spans="1:42" x14ac:dyDescent="0.25">
      <c r="A32" s="26"/>
      <c r="B32" s="26"/>
      <c r="C32" s="26"/>
      <c r="D32" s="26"/>
      <c r="E32" s="26"/>
      <c r="F32" s="26"/>
      <c r="G32" s="26"/>
      <c r="H32" s="26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55">
        <f>tabAnexo02312172032[[#This Row],[Sueldo Mensual]]*12+SUM(tabAnexo02312172032[[#This Row],[Comisiones]:[Canasta básica y quinquenios]])</f>
        <v>0</v>
      </c>
      <c r="Y32" s="28"/>
      <c r="Z32" s="28"/>
      <c r="AA32" s="28"/>
      <c r="AB32" s="28"/>
      <c r="AC32" s="28"/>
      <c r="AD32" s="28"/>
      <c r="AE32" s="53">
        <f>SUM(tabAnexo02312172032[[#This Row],[ Prima Vacacional ]:[ Previsión Social ]])</f>
        <v>0</v>
      </c>
      <c r="AF32" s="53">
        <f>tabAnexo02312172032[[#This Row],[ Total Percep]]-tabAnexo02312172032[[#This Row],[ Total de Percep Exentas ]]</f>
        <v>0</v>
      </c>
      <c r="AG32" s="28"/>
      <c r="AH32" s="28"/>
      <c r="AI32" s="28"/>
      <c r="AJ32" s="28"/>
      <c r="AK32" s="28"/>
      <c r="AL32" s="28"/>
      <c r="AM32" s="28"/>
      <c r="AN32" s="28"/>
      <c r="AO32" s="28">
        <f>SUM(tabAnexo02312172032[[#This Row],[IMSS]:[Otras Deduc]])</f>
        <v>0</v>
      </c>
      <c r="AP32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3" spans="1:42" x14ac:dyDescent="0.25">
      <c r="A33" s="26"/>
      <c r="B33" s="26"/>
      <c r="C33" s="26"/>
      <c r="D33" s="26"/>
      <c r="E33" s="26"/>
      <c r="F33" s="26"/>
      <c r="G33" s="26"/>
      <c r="H33" s="26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55">
        <f>tabAnexo02312172032[[#This Row],[Sueldo Mensual]]*12+SUM(tabAnexo02312172032[[#This Row],[Comisiones]:[Canasta básica y quinquenios]])</f>
        <v>0</v>
      </c>
      <c r="Y33" s="28"/>
      <c r="Z33" s="28"/>
      <c r="AA33" s="28"/>
      <c r="AB33" s="28"/>
      <c r="AC33" s="28"/>
      <c r="AD33" s="28"/>
      <c r="AE33" s="53">
        <f>SUM(tabAnexo02312172032[[#This Row],[ Prima Vacacional ]:[ Previsión Social ]])</f>
        <v>0</v>
      </c>
      <c r="AF33" s="53">
        <f>tabAnexo02312172032[[#This Row],[ Total Percep]]-tabAnexo02312172032[[#This Row],[ Total de Percep Exentas ]]</f>
        <v>0</v>
      </c>
      <c r="AG33" s="28"/>
      <c r="AH33" s="28"/>
      <c r="AI33" s="28"/>
      <c r="AJ33" s="28"/>
      <c r="AK33" s="28"/>
      <c r="AL33" s="28"/>
      <c r="AM33" s="28"/>
      <c r="AN33" s="28"/>
      <c r="AO33" s="28">
        <f>SUM(tabAnexo02312172032[[#This Row],[IMSS]:[Otras Deduc]])</f>
        <v>0</v>
      </c>
      <c r="AP33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4" spans="1:42" x14ac:dyDescent="0.25">
      <c r="A34" s="26"/>
      <c r="B34" s="26"/>
      <c r="C34" s="26"/>
      <c r="D34" s="26"/>
      <c r="E34" s="26"/>
      <c r="F34" s="26"/>
      <c r="G34" s="26"/>
      <c r="H34" s="26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55">
        <f>tabAnexo02312172032[[#This Row],[Sueldo Mensual]]*12+SUM(tabAnexo02312172032[[#This Row],[Comisiones]:[Canasta básica y quinquenios]])</f>
        <v>0</v>
      </c>
      <c r="Y34" s="28"/>
      <c r="Z34" s="28"/>
      <c r="AA34" s="28"/>
      <c r="AB34" s="28"/>
      <c r="AC34" s="28"/>
      <c r="AD34" s="28"/>
      <c r="AE34" s="53">
        <f>SUM(tabAnexo02312172032[[#This Row],[ Prima Vacacional ]:[ Previsión Social ]])</f>
        <v>0</v>
      </c>
      <c r="AF34" s="53">
        <f>tabAnexo02312172032[[#This Row],[ Total Percep]]-tabAnexo02312172032[[#This Row],[ Total de Percep Exentas ]]</f>
        <v>0</v>
      </c>
      <c r="AG34" s="28"/>
      <c r="AH34" s="28"/>
      <c r="AI34" s="28"/>
      <c r="AJ34" s="28"/>
      <c r="AK34" s="28"/>
      <c r="AL34" s="28"/>
      <c r="AM34" s="28"/>
      <c r="AN34" s="28"/>
      <c r="AO34" s="28">
        <f>SUM(tabAnexo02312172032[[#This Row],[IMSS]:[Otras Deduc]])</f>
        <v>0</v>
      </c>
      <c r="AP34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5" spans="1:42" x14ac:dyDescent="0.25">
      <c r="A35" s="26"/>
      <c r="B35" s="26"/>
      <c r="C35" s="26"/>
      <c r="D35" s="26"/>
      <c r="E35" s="26"/>
      <c r="F35" s="26"/>
      <c r="G35" s="26"/>
      <c r="H35" s="26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55">
        <f>tabAnexo02312172032[[#This Row],[Sueldo Mensual]]*12+SUM(tabAnexo02312172032[[#This Row],[Comisiones]:[Canasta básica y quinquenios]])</f>
        <v>0</v>
      </c>
      <c r="Y35" s="28"/>
      <c r="Z35" s="28"/>
      <c r="AA35" s="28"/>
      <c r="AB35" s="28"/>
      <c r="AC35" s="28"/>
      <c r="AD35" s="28"/>
      <c r="AE35" s="53">
        <f>SUM(tabAnexo02312172032[[#This Row],[ Prima Vacacional ]:[ Previsión Social ]])</f>
        <v>0</v>
      </c>
      <c r="AF35" s="53">
        <f>tabAnexo02312172032[[#This Row],[ Total Percep]]-tabAnexo02312172032[[#This Row],[ Total de Percep Exentas ]]</f>
        <v>0</v>
      </c>
      <c r="AG35" s="28"/>
      <c r="AH35" s="28"/>
      <c r="AI35" s="28"/>
      <c r="AJ35" s="28"/>
      <c r="AK35" s="28"/>
      <c r="AL35" s="28"/>
      <c r="AM35" s="28"/>
      <c r="AN35" s="28"/>
      <c r="AO35" s="28">
        <f>SUM(tabAnexo02312172032[[#This Row],[IMSS]:[Otras Deduc]])</f>
        <v>0</v>
      </c>
      <c r="AP35" s="28">
        <f>tabAnexo02312172032[[#This Row],[ Total Percep]]+tabAnexo02312172032[[#This Row],[Subsidio para el Empleo]]-tabAnexo02312172032[[#This Row],[ISR Retenido]]-tabAnexo02312172032[[#This Row],[Total Deducciones]]</f>
        <v>0</v>
      </c>
    </row>
    <row r="36" spans="1:42" x14ac:dyDescent="0.25">
      <c r="A36">
        <f>SUBTOTAL(103,tabAnexo02312172032[Fecha de Ingreso])</f>
        <v>0</v>
      </c>
      <c r="B36" s="7"/>
      <c r="C36" s="7"/>
      <c r="F36" s="57">
        <f>SUBTOTAL(109,tabAnexo02312172032[Laborados])</f>
        <v>0</v>
      </c>
      <c r="G36" s="57">
        <f>SUBTOTAL(109,tabAnexo02312172032[Faltas])</f>
        <v>0</v>
      </c>
      <c r="H36" s="57">
        <f>SUBTOTAL(109,tabAnexo02312172032[Incapacidad])</f>
        <v>0</v>
      </c>
      <c r="I36" s="16"/>
      <c r="J36" s="16">
        <f>SUBTOTAL(109,tabAnexo02312172032[Salario Diario])</f>
        <v>0</v>
      </c>
      <c r="K36" s="16">
        <f>SUBTOTAL(109,tabAnexo02312172032[Salario Diario])</f>
        <v>0</v>
      </c>
      <c r="L36" s="16">
        <f>SUBTOTAL(109,tabAnexo02312172032[Salario Diario])</f>
        <v>0</v>
      </c>
      <c r="M36" s="16">
        <f>SUBTOTAL(109,tabAnexo02312172032[Salario Diario])</f>
        <v>0</v>
      </c>
      <c r="N36" s="16">
        <f>SUBTOTAL(109,tabAnexo02312172032[Salario Diario])</f>
        <v>0</v>
      </c>
      <c r="O36" s="16">
        <f>SUBTOTAL(109,tabAnexo02312172032[Salario Diario])</f>
        <v>0</v>
      </c>
      <c r="P36" s="16">
        <f>SUBTOTAL(109,tabAnexo02312172032[Salario Diario])</f>
        <v>0</v>
      </c>
      <c r="Q36" s="16">
        <f>SUBTOTAL(109,tabAnexo02312172032[Salario Diario])</f>
        <v>0</v>
      </c>
      <c r="R36" s="16">
        <f>SUBTOTAL(109,tabAnexo02312172032[Salario Diario])</f>
        <v>0</v>
      </c>
      <c r="S36" s="16">
        <f>SUBTOTAL(109,tabAnexo02312172032[Salario Diario])</f>
        <v>0</v>
      </c>
      <c r="T36" s="16">
        <f>SUBTOTAL(109,tabAnexo02312172032[Salario Diario])</f>
        <v>0</v>
      </c>
      <c r="U36" s="16">
        <f>SUBTOTAL(109,tabAnexo02312172032[Salario Diario])</f>
        <v>0</v>
      </c>
      <c r="V36" s="16">
        <f>SUBTOTAL(109,tabAnexo02312172032[Salario Diario])</f>
        <v>0</v>
      </c>
      <c r="W36" s="16">
        <f>SUBTOTAL(109,tabAnexo02312172032[Salario Diario])</f>
        <v>0</v>
      </c>
      <c r="X36" s="16">
        <f>SUBTOTAL(109,tabAnexo02312172032[Salario Diario])</f>
        <v>0</v>
      </c>
      <c r="Y36" s="16">
        <f>SUBTOTAL(109,tabAnexo02312172032[Salario Diario])</f>
        <v>0</v>
      </c>
      <c r="Z36" s="16">
        <f>SUBTOTAL(109,tabAnexo02312172032[Salario Diario])</f>
        <v>0</v>
      </c>
      <c r="AA36" s="16">
        <f>SUBTOTAL(109,tabAnexo02312172032[Salario Diario])</f>
        <v>0</v>
      </c>
      <c r="AB36" s="16">
        <f>SUBTOTAL(109,tabAnexo02312172032[Salario Diario])</f>
        <v>0</v>
      </c>
      <c r="AC36" s="16">
        <f>SUBTOTAL(109,tabAnexo02312172032[Salario Diario])</f>
        <v>0</v>
      </c>
      <c r="AD36" s="16">
        <f>SUBTOTAL(109,tabAnexo02312172032[Salario Diario])</f>
        <v>0</v>
      </c>
      <c r="AE36" s="16">
        <f>SUBTOTAL(109,tabAnexo02312172032[Salario Diario])</f>
        <v>0</v>
      </c>
      <c r="AF36" s="16">
        <f>SUBTOTAL(109,tabAnexo02312172032[Salario Diario])</f>
        <v>0</v>
      </c>
      <c r="AG36" s="16">
        <f>SUBTOTAL(109,tabAnexo02312172032[Salario Diario])</f>
        <v>0</v>
      </c>
      <c r="AH36" s="16">
        <f>SUBTOTAL(109,tabAnexo02312172032[Salario Diario])</f>
        <v>0</v>
      </c>
      <c r="AI36" s="16">
        <f>SUBTOTAL(109,tabAnexo02312172032[Salario Diario])</f>
        <v>0</v>
      </c>
      <c r="AJ36" s="16">
        <f>SUBTOTAL(109,tabAnexo02312172032[Salario Diario])</f>
        <v>0</v>
      </c>
      <c r="AK36" s="16">
        <f>SUBTOTAL(109,tabAnexo02312172032[Salario Diario])</f>
        <v>0</v>
      </c>
      <c r="AL36" s="16">
        <f>SUBTOTAL(109,tabAnexo02312172032[Salario Diario])</f>
        <v>0</v>
      </c>
      <c r="AM36" s="16">
        <f>SUBTOTAL(109,tabAnexo02312172032[Salario Diario])</f>
        <v>0</v>
      </c>
      <c r="AN36" s="16">
        <f>SUBTOTAL(109,tabAnexo02312172032[Salario Diario])</f>
        <v>0</v>
      </c>
      <c r="AO36" s="16">
        <f>SUBTOTAL(109,tabAnexo02312172032[Salario Diario])</f>
        <v>0</v>
      </c>
      <c r="AP36" s="16">
        <f>SUBTOTAL(109,tabAnexo02312172032[Salario Diario])</f>
        <v>0</v>
      </c>
    </row>
    <row r="48" spans="1:42" x14ac:dyDescent="0.25">
      <c r="A48" s="1" t="s">
        <v>20</v>
      </c>
      <c r="B48" t="s">
        <v>19</v>
      </c>
    </row>
  </sheetData>
  <mergeCells count="13">
    <mergeCell ref="Y10:AD10"/>
    <mergeCell ref="AG10:AH10"/>
    <mergeCell ref="AI10:AN10"/>
    <mergeCell ref="A9:M9"/>
    <mergeCell ref="F10:H10"/>
    <mergeCell ref="A10:E10"/>
    <mergeCell ref="I10:X10"/>
    <mergeCell ref="A8:M8"/>
    <mergeCell ref="D1:G1"/>
    <mergeCell ref="C2:H2"/>
    <mergeCell ref="C3:H3"/>
    <mergeCell ref="C4:G4"/>
    <mergeCell ref="A7:M7"/>
  </mergeCells>
  <dataValidations disablePrompts="1" count="1">
    <dataValidation type="list" allowBlank="1" showInputMessage="1" showErrorMessage="1" sqref="C12:C35">
      <formula1>"CFDI, Otros"</formula1>
    </dataValidation>
  </dataValidations>
  <printOptions horizontalCentered="1"/>
  <pageMargins left="0.7" right="0.7" top="0.75" bottom="0.75" header="0.3" footer="0.3"/>
  <pageSetup scale="21" fitToHeight="0" orientation="landscape" r:id="rId1"/>
  <drawing r:id="rId2"/>
  <legacyDrawing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C1" zoomScaleNormal="100" workbookViewId="0">
      <pane ySplit="11" topLeftCell="A34" activePane="bottomLeft" state="frozen"/>
      <selection activeCell="C1" sqref="C1"/>
      <selection pane="bottomLeft" activeCell="E2" sqref="E2:M2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.28515625" customWidth="1"/>
    <col min="5" max="5" width="36.5703125" customWidth="1"/>
    <col min="6" max="6" width="17.140625" customWidth="1"/>
    <col min="7" max="7" width="18.85546875" customWidth="1"/>
    <col min="8" max="8" width="14.5703125" customWidth="1"/>
    <col min="9" max="12" width="8.28515625" customWidth="1"/>
    <col min="13" max="13" width="16" customWidth="1"/>
    <col min="14" max="14" width="35.28515625" customWidth="1"/>
  </cols>
  <sheetData>
    <row r="1" spans="1:14" x14ac:dyDescent="0.25">
      <c r="C1" s="3"/>
      <c r="D1" s="8"/>
      <c r="E1" s="4" t="s">
        <v>13</v>
      </c>
      <c r="F1" s="85"/>
      <c r="G1" s="86"/>
      <c r="H1" s="86"/>
      <c r="I1" s="86"/>
      <c r="J1" s="86"/>
      <c r="K1" s="86"/>
      <c r="L1" s="86"/>
      <c r="M1" s="87"/>
    </row>
    <row r="2" spans="1:14" x14ac:dyDescent="0.25">
      <c r="C2" s="3" t="s">
        <v>14</v>
      </c>
      <c r="E2" s="88"/>
      <c r="F2" s="89"/>
      <c r="G2" s="89"/>
      <c r="H2" s="89"/>
      <c r="I2" s="89"/>
      <c r="J2" s="89"/>
      <c r="K2" s="89"/>
      <c r="L2" s="89"/>
      <c r="M2" s="89"/>
    </row>
    <row r="3" spans="1:14" x14ac:dyDescent="0.25">
      <c r="C3" s="1" t="s">
        <v>15</v>
      </c>
      <c r="E3" s="90"/>
      <c r="F3" s="91"/>
      <c r="G3" s="91"/>
      <c r="H3" s="91"/>
      <c r="I3" s="91"/>
      <c r="J3" s="91"/>
      <c r="K3" s="91"/>
      <c r="L3" s="91"/>
      <c r="M3" s="92"/>
    </row>
    <row r="4" spans="1:14" x14ac:dyDescent="0.25">
      <c r="C4" s="1" t="s">
        <v>218</v>
      </c>
      <c r="E4" s="90"/>
      <c r="F4" s="91"/>
      <c r="G4" s="91"/>
      <c r="H4" s="91"/>
      <c r="I4" s="59"/>
      <c r="J4" s="59"/>
      <c r="K4" s="59"/>
      <c r="L4" s="59"/>
      <c r="M4" s="13"/>
    </row>
    <row r="5" spans="1:14" x14ac:dyDescent="0.25">
      <c r="C5" s="1" t="s">
        <v>207</v>
      </c>
      <c r="D5" s="44"/>
      <c r="E5">
        <v>2021</v>
      </c>
    </row>
    <row r="6" spans="1:14" x14ac:dyDescent="0.25"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C7" s="82" t="s">
        <v>192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C8" s="82" t="s">
        <v>281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C9" s="82" t="s">
        <v>142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ht="33" customHeight="1" x14ac:dyDescent="0.25">
      <c r="A10" s="1"/>
      <c r="B10" s="66"/>
      <c r="C10" s="119"/>
      <c r="D10" s="119"/>
      <c r="E10" s="119"/>
      <c r="F10" s="119"/>
      <c r="G10" s="119"/>
      <c r="H10" s="119"/>
      <c r="I10" s="120" t="s">
        <v>193</v>
      </c>
      <c r="J10" s="120"/>
      <c r="K10" s="120"/>
      <c r="L10" s="120"/>
      <c r="M10" s="67"/>
      <c r="N10" s="67"/>
    </row>
    <row r="11" spans="1:14" ht="30" x14ac:dyDescent="0.25">
      <c r="A11" t="s">
        <v>24</v>
      </c>
      <c r="B11" t="s">
        <v>23</v>
      </c>
      <c r="C11" s="68" t="s">
        <v>194</v>
      </c>
      <c r="D11" s="68" t="s">
        <v>195</v>
      </c>
      <c r="E11" s="68" t="s">
        <v>196</v>
      </c>
      <c r="F11" s="68" t="s">
        <v>197</v>
      </c>
      <c r="G11" s="68" t="s">
        <v>198</v>
      </c>
      <c r="H11" s="68" t="s">
        <v>199</v>
      </c>
      <c r="I11" s="68" t="s">
        <v>200</v>
      </c>
      <c r="J11" s="68" t="s">
        <v>201</v>
      </c>
      <c r="K11" s="68" t="s">
        <v>202</v>
      </c>
      <c r="L11" s="68" t="s">
        <v>203</v>
      </c>
      <c r="M11" s="68" t="s">
        <v>204</v>
      </c>
      <c r="N11" s="68" t="s">
        <v>205</v>
      </c>
    </row>
    <row r="12" spans="1:14" x14ac:dyDescent="0.25">
      <c r="A12">
        <f>+[1]Datos!$B$15</f>
        <v>0</v>
      </c>
      <c r="B12">
        <f>+[1]Datos!$B$18</f>
        <v>2021</v>
      </c>
      <c r="C12" s="26"/>
      <c r="D12" s="26"/>
      <c r="E12" s="28"/>
      <c r="F12" s="26"/>
      <c r="G12" s="27"/>
      <c r="H12" s="29"/>
      <c r="I12" s="29"/>
      <c r="J12" s="29"/>
      <c r="K12" s="29"/>
      <c r="L12" s="29"/>
      <c r="M12" s="26"/>
      <c r="N12" s="28"/>
    </row>
    <row r="13" spans="1:14" x14ac:dyDescent="0.25">
      <c r="A13">
        <f>+[1]Datos!$B$15</f>
        <v>0</v>
      </c>
      <c r="B13">
        <f>+[1]Datos!$B$18</f>
        <v>2021</v>
      </c>
      <c r="C13" s="26"/>
      <c r="D13" s="26"/>
      <c r="E13" s="28"/>
      <c r="F13" s="26"/>
      <c r="G13" s="27"/>
      <c r="H13" s="29"/>
      <c r="I13" s="29"/>
      <c r="J13" s="29"/>
      <c r="K13" s="29"/>
      <c r="L13" s="29"/>
      <c r="M13" s="26"/>
      <c r="N13" s="28"/>
    </row>
    <row r="14" spans="1:14" x14ac:dyDescent="0.25">
      <c r="A14">
        <f>+[1]Datos!$B$15</f>
        <v>0</v>
      </c>
      <c r="B14">
        <f>+[1]Datos!$B$18</f>
        <v>2021</v>
      </c>
      <c r="C14" s="26"/>
      <c r="D14" s="26"/>
      <c r="E14" s="28"/>
      <c r="F14" s="26"/>
      <c r="G14" s="27"/>
      <c r="H14" s="29"/>
      <c r="I14" s="29"/>
      <c r="J14" s="29"/>
      <c r="K14" s="29"/>
      <c r="L14" s="29"/>
      <c r="M14" s="26"/>
      <c r="N14" s="28"/>
    </row>
    <row r="15" spans="1:14" x14ac:dyDescent="0.25">
      <c r="A15">
        <f>+[1]Datos!$B$15</f>
        <v>0</v>
      </c>
      <c r="B15">
        <f>+[1]Datos!$B$18</f>
        <v>2021</v>
      </c>
      <c r="C15" s="26"/>
      <c r="D15" s="26"/>
      <c r="E15" s="28"/>
      <c r="F15" s="26"/>
      <c r="G15" s="27"/>
      <c r="H15" s="29"/>
      <c r="I15" s="29"/>
      <c r="J15" s="29"/>
      <c r="K15" s="29"/>
      <c r="L15" s="29"/>
      <c r="M15" s="26"/>
      <c r="N15" s="28"/>
    </row>
    <row r="16" spans="1:14" x14ac:dyDescent="0.25">
      <c r="A16">
        <f>+[1]Datos!$B$15</f>
        <v>0</v>
      </c>
      <c r="B16">
        <f>+[1]Datos!$B$18</f>
        <v>2021</v>
      </c>
      <c r="C16" s="26"/>
      <c r="D16" s="26"/>
      <c r="E16" s="28"/>
      <c r="F16" s="26"/>
      <c r="G16" s="27"/>
      <c r="H16" s="29"/>
      <c r="I16" s="29"/>
      <c r="J16" s="29"/>
      <c r="K16" s="29"/>
      <c r="L16" s="29"/>
      <c r="M16" s="26"/>
      <c r="N16" s="28"/>
    </row>
    <row r="17" spans="1:14" x14ac:dyDescent="0.25">
      <c r="A17">
        <f>+[1]Datos!$B$15</f>
        <v>0</v>
      </c>
      <c r="B17">
        <f>+[1]Datos!$B$18</f>
        <v>2021</v>
      </c>
      <c r="C17" s="26"/>
      <c r="D17" s="26"/>
      <c r="E17" s="28"/>
      <c r="F17" s="26"/>
      <c r="G17" s="27"/>
      <c r="H17" s="29"/>
      <c r="I17" s="29"/>
      <c r="J17" s="29"/>
      <c r="K17" s="29"/>
      <c r="L17" s="29"/>
      <c r="M17" s="26"/>
      <c r="N17" s="28"/>
    </row>
    <row r="18" spans="1:14" x14ac:dyDescent="0.25">
      <c r="A18">
        <f>+[1]Datos!$B$15</f>
        <v>0</v>
      </c>
      <c r="B18">
        <f>+[1]Datos!$B$18</f>
        <v>2021</v>
      </c>
      <c r="C18" s="26"/>
      <c r="D18" s="26"/>
      <c r="E18" s="28"/>
      <c r="F18" s="26"/>
      <c r="G18" s="27"/>
      <c r="H18" s="29"/>
      <c r="I18" s="29"/>
      <c r="J18" s="29"/>
      <c r="K18" s="29"/>
      <c r="L18" s="29"/>
      <c r="M18" s="26"/>
      <c r="N18" s="28"/>
    </row>
    <row r="19" spans="1:14" x14ac:dyDescent="0.25">
      <c r="A19">
        <f>+[1]Datos!$B$15</f>
        <v>0</v>
      </c>
      <c r="B19">
        <f>+[1]Datos!$B$18</f>
        <v>2021</v>
      </c>
      <c r="C19" s="26"/>
      <c r="D19" s="26"/>
      <c r="E19" s="28"/>
      <c r="F19" s="26"/>
      <c r="G19" s="27"/>
      <c r="H19" s="29"/>
      <c r="I19" s="29"/>
      <c r="J19" s="29"/>
      <c r="K19" s="29"/>
      <c r="L19" s="29"/>
      <c r="M19" s="26"/>
      <c r="N19" s="28"/>
    </row>
    <row r="20" spans="1:14" x14ac:dyDescent="0.25">
      <c r="A20">
        <f>+[1]Datos!$B$15</f>
        <v>0</v>
      </c>
      <c r="B20">
        <f>+[1]Datos!$B$18</f>
        <v>2021</v>
      </c>
      <c r="C20" s="26"/>
      <c r="D20" s="26"/>
      <c r="E20" s="28"/>
      <c r="F20" s="26"/>
      <c r="G20" s="27"/>
      <c r="H20" s="29"/>
      <c r="I20" s="29"/>
      <c r="J20" s="29"/>
      <c r="K20" s="29"/>
      <c r="L20" s="29"/>
      <c r="M20" s="26"/>
      <c r="N20" s="28"/>
    </row>
    <row r="21" spans="1:14" x14ac:dyDescent="0.25">
      <c r="A21">
        <f>+[1]Datos!$B$15</f>
        <v>0</v>
      </c>
      <c r="B21">
        <f>+[1]Datos!$B$18</f>
        <v>2021</v>
      </c>
      <c r="C21" s="26"/>
      <c r="D21" s="26"/>
      <c r="E21" s="28"/>
      <c r="F21" s="26"/>
      <c r="G21" s="27"/>
      <c r="H21" s="29"/>
      <c r="I21" s="29"/>
      <c r="J21" s="29"/>
      <c r="K21" s="29"/>
      <c r="L21" s="29"/>
      <c r="M21" s="26"/>
      <c r="N21" s="28"/>
    </row>
    <row r="22" spans="1:14" x14ac:dyDescent="0.25">
      <c r="A22">
        <f>+[1]Datos!$B$15</f>
        <v>0</v>
      </c>
      <c r="B22">
        <f>+[1]Datos!$B$18</f>
        <v>2021</v>
      </c>
      <c r="C22" s="26"/>
      <c r="D22" s="26"/>
      <c r="E22" s="28"/>
      <c r="F22" s="26"/>
      <c r="G22" s="27"/>
      <c r="H22" s="29"/>
      <c r="I22" s="29"/>
      <c r="J22" s="29"/>
      <c r="K22" s="29"/>
      <c r="L22" s="29"/>
      <c r="M22" s="26"/>
      <c r="N22" s="28"/>
    </row>
    <row r="23" spans="1:14" x14ac:dyDescent="0.25">
      <c r="A23">
        <f>+[1]Datos!$B$15</f>
        <v>0</v>
      </c>
      <c r="B23">
        <f>+[1]Datos!$B$18</f>
        <v>2021</v>
      </c>
      <c r="C23" s="26"/>
      <c r="D23" s="26"/>
      <c r="E23" s="28"/>
      <c r="F23" s="26"/>
      <c r="G23" s="27"/>
      <c r="H23" s="29"/>
      <c r="I23" s="29"/>
      <c r="J23" s="29"/>
      <c r="K23" s="29"/>
      <c r="L23" s="29"/>
      <c r="M23" s="26"/>
      <c r="N23" s="28"/>
    </row>
    <row r="24" spans="1:14" x14ac:dyDescent="0.25">
      <c r="A24">
        <f>+[1]Datos!$B$15</f>
        <v>0</v>
      </c>
      <c r="B24">
        <f>+[1]Datos!$B$18</f>
        <v>2021</v>
      </c>
      <c r="C24" s="26"/>
      <c r="D24" s="26"/>
      <c r="E24" s="28"/>
      <c r="F24" s="26"/>
      <c r="G24" s="27"/>
      <c r="H24" s="29"/>
      <c r="I24" s="29"/>
      <c r="J24" s="29"/>
      <c r="K24" s="29"/>
      <c r="L24" s="29"/>
      <c r="M24" s="26"/>
      <c r="N24" s="28"/>
    </row>
    <row r="25" spans="1:14" x14ac:dyDescent="0.25">
      <c r="A25">
        <f>+[1]Datos!$B$15</f>
        <v>0</v>
      </c>
      <c r="B25">
        <f>+[1]Datos!$B$18</f>
        <v>2021</v>
      </c>
      <c r="C25" s="26"/>
      <c r="D25" s="26"/>
      <c r="E25" s="28"/>
      <c r="F25" s="26"/>
      <c r="G25" s="27"/>
      <c r="H25" s="29"/>
      <c r="I25" s="29"/>
      <c r="J25" s="29"/>
      <c r="K25" s="29"/>
      <c r="L25" s="29"/>
      <c r="M25" s="26"/>
      <c r="N25" s="28"/>
    </row>
    <row r="26" spans="1:14" x14ac:dyDescent="0.25">
      <c r="A26">
        <f>+[1]Datos!$B$15</f>
        <v>0</v>
      </c>
      <c r="B26">
        <f>+[1]Datos!$B$18</f>
        <v>2021</v>
      </c>
      <c r="C26" s="26"/>
      <c r="D26" s="26"/>
      <c r="E26" s="28"/>
      <c r="F26" s="26"/>
      <c r="G26" s="27"/>
      <c r="H26" s="29"/>
      <c r="I26" s="29"/>
      <c r="J26" s="29"/>
      <c r="K26" s="29"/>
      <c r="L26" s="29"/>
      <c r="M26" s="26"/>
      <c r="N26" s="28"/>
    </row>
    <row r="27" spans="1:14" x14ac:dyDescent="0.25">
      <c r="A27">
        <f>+[1]Datos!$B$15</f>
        <v>0</v>
      </c>
      <c r="B27">
        <f>+[1]Datos!$B$18</f>
        <v>2021</v>
      </c>
      <c r="C27" s="26"/>
      <c r="D27" s="26"/>
      <c r="E27" s="28"/>
      <c r="F27" s="26"/>
      <c r="G27" s="27"/>
      <c r="H27" s="29"/>
      <c r="I27" s="29"/>
      <c r="J27" s="29"/>
      <c r="K27" s="29"/>
      <c r="L27" s="29"/>
      <c r="M27" s="26"/>
      <c r="N27" s="28"/>
    </row>
    <row r="28" spans="1:14" x14ac:dyDescent="0.25">
      <c r="A28">
        <f>+[1]Datos!$B$15</f>
        <v>0</v>
      </c>
      <c r="B28">
        <f>+[1]Datos!$B$18</f>
        <v>2021</v>
      </c>
      <c r="C28" s="26"/>
      <c r="D28" s="26"/>
      <c r="E28" s="28"/>
      <c r="F28" s="26"/>
      <c r="G28" s="27"/>
      <c r="H28" s="29"/>
      <c r="I28" s="29"/>
      <c r="J28" s="29"/>
      <c r="K28" s="29"/>
      <c r="L28" s="29"/>
      <c r="M28" s="26"/>
      <c r="N28" s="28"/>
    </row>
    <row r="29" spans="1:14" x14ac:dyDescent="0.25">
      <c r="A29">
        <f>+[1]Datos!$B$15</f>
        <v>0</v>
      </c>
      <c r="B29">
        <f>+[1]Datos!$B$18</f>
        <v>2021</v>
      </c>
      <c r="C29" s="26"/>
      <c r="D29" s="26"/>
      <c r="E29" s="28"/>
      <c r="F29" s="26"/>
      <c r="G29" s="27"/>
      <c r="H29" s="29"/>
      <c r="I29" s="29"/>
      <c r="J29" s="29"/>
      <c r="K29" s="29"/>
      <c r="L29" s="29"/>
      <c r="M29" s="26"/>
      <c r="N29" s="28"/>
    </row>
    <row r="30" spans="1:14" x14ac:dyDescent="0.25">
      <c r="A30">
        <f>+[1]Datos!$B$15</f>
        <v>0</v>
      </c>
      <c r="B30">
        <f>+[1]Datos!$B$18</f>
        <v>2021</v>
      </c>
      <c r="C30" s="26"/>
      <c r="D30" s="26"/>
      <c r="E30" s="28"/>
      <c r="F30" s="26"/>
      <c r="G30" s="27"/>
      <c r="H30" s="29"/>
      <c r="I30" s="29"/>
      <c r="J30" s="29"/>
      <c r="K30" s="29"/>
      <c r="L30" s="29"/>
      <c r="M30" s="26"/>
      <c r="N30" s="28"/>
    </row>
    <row r="31" spans="1:14" x14ac:dyDescent="0.25">
      <c r="A31">
        <f>+[1]Datos!$B$15</f>
        <v>0</v>
      </c>
      <c r="B31">
        <f>+[1]Datos!$B$18</f>
        <v>2021</v>
      </c>
      <c r="C31" s="26"/>
      <c r="D31" s="26"/>
      <c r="E31" s="28"/>
      <c r="F31" s="26"/>
      <c r="G31" s="27"/>
      <c r="H31" s="29"/>
      <c r="I31" s="29"/>
      <c r="J31" s="29"/>
      <c r="K31" s="29"/>
      <c r="L31" s="29"/>
      <c r="M31" s="26"/>
      <c r="N31" s="28"/>
    </row>
    <row r="32" spans="1:14" x14ac:dyDescent="0.25">
      <c r="A32">
        <f>+[1]Datos!$B$15</f>
        <v>0</v>
      </c>
      <c r="B32">
        <f>+[1]Datos!$B$18</f>
        <v>2021</v>
      </c>
      <c r="C32" s="26"/>
      <c r="D32" s="26"/>
      <c r="E32" s="28"/>
      <c r="F32" s="26"/>
      <c r="G32" s="27"/>
      <c r="H32" s="29"/>
      <c r="I32" s="29"/>
      <c r="J32" s="29"/>
      <c r="K32" s="29"/>
      <c r="L32" s="29"/>
      <c r="M32" s="26"/>
      <c r="N32" s="28"/>
    </row>
    <row r="33" spans="1:14" x14ac:dyDescent="0.25">
      <c r="A33">
        <f>+[1]Datos!$B$15</f>
        <v>0</v>
      </c>
      <c r="B33">
        <f>+[1]Datos!$B$18</f>
        <v>2021</v>
      </c>
      <c r="C33" s="26"/>
      <c r="D33" s="26"/>
      <c r="E33" s="28"/>
      <c r="F33" s="26"/>
      <c r="G33" s="27"/>
      <c r="H33" s="29"/>
      <c r="I33" s="29"/>
      <c r="J33" s="29"/>
      <c r="K33" s="29"/>
      <c r="L33" s="29"/>
      <c r="M33" s="26"/>
      <c r="N33" s="28"/>
    </row>
    <row r="34" spans="1:14" x14ac:dyDescent="0.25">
      <c r="A34" t="s">
        <v>9</v>
      </c>
      <c r="E34" s="7"/>
      <c r="I34" s="7"/>
      <c r="J34" s="7"/>
      <c r="K34" s="7"/>
      <c r="L34" s="7"/>
      <c r="N34" s="16"/>
    </row>
    <row r="46" spans="1:14" x14ac:dyDescent="0.25">
      <c r="C46" s="1" t="s">
        <v>20</v>
      </c>
      <c r="D46" t="s">
        <v>19</v>
      </c>
    </row>
    <row r="47" spans="1:14" x14ac:dyDescent="0.2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</sheetData>
  <mergeCells count="10">
    <mergeCell ref="C8:N8"/>
    <mergeCell ref="C9:N9"/>
    <mergeCell ref="C10:H10"/>
    <mergeCell ref="I10:L10"/>
    <mergeCell ref="F1:M1"/>
    <mergeCell ref="E2:M2"/>
    <mergeCell ref="E3:M3"/>
    <mergeCell ref="E4:H4"/>
    <mergeCell ref="C6:N6"/>
    <mergeCell ref="C7:N7"/>
  </mergeCells>
  <dataValidations count="1">
    <dataValidation type="list" allowBlank="1" showInputMessage="1" showErrorMessage="1" sqref="N12:N33">
      <formula1>"Licitación Pública, Concurso por invitación,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drawing r:id="rId2"/>
  <legacy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opLeftCell="C1" zoomScale="235" zoomScaleNormal="235" workbookViewId="0">
      <selection activeCell="C14" sqref="A14:XFD14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41.42578125" customWidth="1" collapsed="1"/>
    <col min="4" max="16" width="19" customWidth="1"/>
  </cols>
  <sheetData>
    <row r="1" spans="1:16" ht="38.25" customHeight="1" x14ac:dyDescent="0.25">
      <c r="C1" s="36"/>
      <c r="D1" s="8"/>
      <c r="E1" s="37" t="s">
        <v>13</v>
      </c>
      <c r="F1" s="48"/>
      <c r="G1" s="49"/>
      <c r="H1" s="49"/>
      <c r="I1" s="49"/>
      <c r="J1" s="44"/>
      <c r="K1" s="44"/>
    </row>
    <row r="2" spans="1:16" x14ac:dyDescent="0.25">
      <c r="C2" s="3" t="s">
        <v>14</v>
      </c>
      <c r="D2" s="38"/>
      <c r="F2" s="11"/>
      <c r="G2" s="11"/>
    </row>
    <row r="3" spans="1:16" x14ac:dyDescent="0.25">
      <c r="C3" s="1" t="s">
        <v>15</v>
      </c>
      <c r="D3" s="121"/>
      <c r="E3" s="122"/>
      <c r="F3" s="122"/>
      <c r="G3" s="122"/>
      <c r="H3" s="122"/>
      <c r="I3" s="122"/>
      <c r="J3" s="122"/>
    </row>
    <row r="4" spans="1:16" x14ac:dyDescent="0.25">
      <c r="C4" s="1" t="s">
        <v>218</v>
      </c>
      <c r="D4" s="123"/>
      <c r="E4" s="124"/>
      <c r="F4" s="124"/>
      <c r="G4" s="124"/>
      <c r="H4" s="124"/>
    </row>
    <row r="5" spans="1:16" x14ac:dyDescent="0.25">
      <c r="C5" s="1" t="s">
        <v>207</v>
      </c>
      <c r="D5" s="44">
        <v>2021</v>
      </c>
      <c r="K5" s="20"/>
    </row>
    <row r="6" spans="1:16" x14ac:dyDescent="0.25">
      <c r="C6" s="82" t="s">
        <v>143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x14ac:dyDescent="0.25">
      <c r="C7" s="82" t="s">
        <v>281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x14ac:dyDescent="0.25">
      <c r="C8" s="102" t="s">
        <v>190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x14ac:dyDescent="0.25">
      <c r="A9" t="s">
        <v>24</v>
      </c>
      <c r="B9" t="s">
        <v>23</v>
      </c>
      <c r="C9" s="5" t="s">
        <v>51</v>
      </c>
      <c r="D9" s="5" t="s">
        <v>85</v>
      </c>
      <c r="E9" s="5" t="s">
        <v>86</v>
      </c>
      <c r="F9" s="6" t="s">
        <v>87</v>
      </c>
      <c r="G9" s="22" t="s">
        <v>88</v>
      </c>
      <c r="H9" s="5" t="s">
        <v>89</v>
      </c>
      <c r="I9" s="5" t="s">
        <v>90</v>
      </c>
      <c r="J9" s="5" t="s">
        <v>91</v>
      </c>
      <c r="K9" s="5" t="s">
        <v>92</v>
      </c>
      <c r="L9" s="5" t="s">
        <v>93</v>
      </c>
      <c r="M9" s="5" t="s">
        <v>94</v>
      </c>
      <c r="N9" s="5" t="s">
        <v>95</v>
      </c>
      <c r="O9" s="17" t="s">
        <v>96</v>
      </c>
      <c r="P9" s="25" t="s">
        <v>9</v>
      </c>
    </row>
    <row r="10" spans="1:16" ht="23.25" x14ac:dyDescent="0.35">
      <c r="A10" t="e">
        <f>+#REF!</f>
        <v>#REF!</v>
      </c>
      <c r="B10" t="e">
        <f>+#REF!</f>
        <v>#REF!</v>
      </c>
      <c r="C10" s="46" t="s">
        <v>103</v>
      </c>
      <c r="D10" s="28"/>
      <c r="E10" s="27"/>
      <c r="F10" s="26"/>
      <c r="G10" s="26"/>
      <c r="H10" s="26"/>
      <c r="I10" s="28"/>
      <c r="J10" s="26"/>
      <c r="K10" s="26"/>
      <c r="L10" s="26"/>
      <c r="M10" s="26"/>
      <c r="N10" s="26"/>
      <c r="O10" s="26"/>
      <c r="P10" s="26"/>
    </row>
    <row r="11" spans="1:16" ht="30" x14ac:dyDescent="0.25">
      <c r="A11" s="40" t="e">
        <f>+#REF!</f>
        <v>#REF!</v>
      </c>
      <c r="B11" s="40" t="e">
        <f>+#REF!</f>
        <v>#REF!</v>
      </c>
      <c r="C11" s="42" t="s">
        <v>104</v>
      </c>
      <c r="D11" s="27"/>
      <c r="E11" s="27"/>
      <c r="F11" s="26"/>
      <c r="G11" s="26"/>
      <c r="H11" s="26"/>
      <c r="I11" s="41"/>
      <c r="J11" s="26"/>
      <c r="K11" s="26"/>
      <c r="L11" s="26"/>
      <c r="M11" s="26"/>
      <c r="N11" s="26"/>
      <c r="O11" s="26"/>
      <c r="P11" s="26"/>
    </row>
    <row r="12" spans="1:16" x14ac:dyDescent="0.25">
      <c r="A12" s="40" t="e">
        <f>+#REF!</f>
        <v>#REF!</v>
      </c>
      <c r="B12" s="40" t="e">
        <f>+#REF!</f>
        <v>#REF!</v>
      </c>
      <c r="C12" s="42" t="s">
        <v>105</v>
      </c>
      <c r="D12" s="27"/>
      <c r="E12" s="27"/>
      <c r="F12" s="26"/>
      <c r="G12" s="26"/>
      <c r="H12" s="26"/>
      <c r="I12" s="41"/>
      <c r="J12" s="26"/>
      <c r="K12" s="26"/>
      <c r="L12" s="26"/>
      <c r="M12" s="26"/>
      <c r="N12" s="26"/>
      <c r="O12" s="26"/>
      <c r="P12" s="26"/>
    </row>
    <row r="13" spans="1:16" ht="30" x14ac:dyDescent="0.25">
      <c r="A13" s="40" t="e">
        <f>+#REF!</f>
        <v>#REF!</v>
      </c>
      <c r="B13" s="40" t="e">
        <f>+#REF!</f>
        <v>#REF!</v>
      </c>
      <c r="C13" s="42" t="s">
        <v>106</v>
      </c>
      <c r="D13" s="27"/>
      <c r="E13" s="27"/>
      <c r="F13" s="26"/>
      <c r="G13" s="26"/>
      <c r="H13" s="26"/>
      <c r="I13" s="41"/>
      <c r="J13" s="26"/>
      <c r="K13" s="26"/>
      <c r="L13" s="26"/>
      <c r="M13" s="26"/>
      <c r="N13" s="26"/>
      <c r="O13" s="26"/>
      <c r="P13" s="26"/>
    </row>
    <row r="14" spans="1:16" ht="30" x14ac:dyDescent="0.25">
      <c r="A14" s="40" t="e">
        <f>+#REF!</f>
        <v>#REF!</v>
      </c>
      <c r="B14" s="40" t="e">
        <f>+#REF!</f>
        <v>#REF!</v>
      </c>
      <c r="C14" s="42" t="s">
        <v>107</v>
      </c>
      <c r="D14" s="27"/>
      <c r="E14" s="27"/>
      <c r="F14" s="26"/>
      <c r="G14" s="26"/>
      <c r="H14" s="26"/>
      <c r="I14" s="41"/>
      <c r="J14" s="26"/>
      <c r="K14" s="26"/>
      <c r="L14" s="26"/>
      <c r="M14" s="26"/>
      <c r="N14" s="26"/>
      <c r="O14" s="26"/>
      <c r="P14" s="26"/>
    </row>
    <row r="15" spans="1:16" ht="30" x14ac:dyDescent="0.25">
      <c r="A15" s="40" t="e">
        <f>+#REF!</f>
        <v>#REF!</v>
      </c>
      <c r="B15" s="40" t="e">
        <f>+#REF!</f>
        <v>#REF!</v>
      </c>
      <c r="C15" s="42" t="s">
        <v>108</v>
      </c>
      <c r="D15" s="27"/>
      <c r="E15" s="27"/>
      <c r="F15" s="26"/>
      <c r="G15" s="26"/>
      <c r="H15" s="26"/>
      <c r="I15" s="41"/>
      <c r="J15" s="26"/>
      <c r="K15" s="26"/>
      <c r="L15" s="26"/>
      <c r="M15" s="26"/>
      <c r="N15" s="26"/>
      <c r="O15" s="26"/>
      <c r="P15" s="26"/>
    </row>
    <row r="16" spans="1:16" x14ac:dyDescent="0.25">
      <c r="A16" s="40" t="e">
        <f>+#REF!</f>
        <v>#REF!</v>
      </c>
      <c r="B16" s="40" t="e">
        <f>+#REF!</f>
        <v>#REF!</v>
      </c>
      <c r="C16" s="42" t="s">
        <v>109</v>
      </c>
      <c r="D16" s="27"/>
      <c r="E16" s="27"/>
      <c r="F16" s="26"/>
      <c r="G16" s="26"/>
      <c r="H16" s="26"/>
      <c r="I16" s="41"/>
      <c r="J16" s="26"/>
      <c r="K16" s="26"/>
      <c r="L16" s="26"/>
      <c r="M16" s="26"/>
      <c r="N16" s="26"/>
      <c r="O16" s="26"/>
      <c r="P16" s="26"/>
    </row>
    <row r="17" spans="1:16" ht="30" x14ac:dyDescent="0.25">
      <c r="A17" s="40" t="e">
        <f>+#REF!</f>
        <v>#REF!</v>
      </c>
      <c r="B17" s="40" t="e">
        <f>+#REF!</f>
        <v>#REF!</v>
      </c>
      <c r="C17" s="42" t="s">
        <v>110</v>
      </c>
      <c r="D17" s="27"/>
      <c r="E17" s="27"/>
      <c r="F17" s="26"/>
      <c r="G17" s="26"/>
      <c r="H17" s="26"/>
      <c r="I17" s="41"/>
      <c r="J17" s="26"/>
      <c r="K17" s="26"/>
      <c r="L17" s="26"/>
      <c r="M17" s="26"/>
      <c r="N17" s="26"/>
      <c r="O17" s="26"/>
      <c r="P17" s="26"/>
    </row>
    <row r="18" spans="1:16" x14ac:dyDescent="0.25">
      <c r="A18" s="40" t="e">
        <f>+#REF!</f>
        <v>#REF!</v>
      </c>
      <c r="B18" s="40" t="e">
        <f>+#REF!</f>
        <v>#REF!</v>
      </c>
      <c r="C18" s="42" t="s">
        <v>111</v>
      </c>
      <c r="D18" s="27"/>
      <c r="E18" s="27"/>
      <c r="F18" s="26"/>
      <c r="G18" s="26"/>
      <c r="H18" s="26"/>
      <c r="I18" s="41"/>
      <c r="J18" s="26"/>
      <c r="K18" s="26"/>
      <c r="L18" s="26"/>
      <c r="M18" s="26"/>
      <c r="N18" s="26"/>
      <c r="O18" s="26"/>
      <c r="P18" s="26"/>
    </row>
    <row r="19" spans="1:16" ht="30" x14ac:dyDescent="0.25">
      <c r="A19" s="40" t="e">
        <f>+#REF!</f>
        <v>#REF!</v>
      </c>
      <c r="B19" s="40" t="e">
        <f>+#REF!</f>
        <v>#REF!</v>
      </c>
      <c r="C19" s="42" t="s">
        <v>112</v>
      </c>
      <c r="D19" s="27"/>
      <c r="E19" s="27"/>
      <c r="F19" s="26"/>
      <c r="G19" s="26"/>
      <c r="H19" s="26"/>
      <c r="I19" s="41"/>
      <c r="J19" s="26"/>
      <c r="K19" s="26"/>
      <c r="L19" s="26"/>
      <c r="M19" s="26"/>
      <c r="N19" s="26"/>
      <c r="O19" s="26"/>
      <c r="P19" s="26"/>
    </row>
    <row r="20" spans="1:16" ht="23.25" x14ac:dyDescent="0.35">
      <c r="A20" s="40" t="e">
        <f>+#REF!</f>
        <v>#REF!</v>
      </c>
      <c r="B20" s="40" t="e">
        <f>+#REF!</f>
        <v>#REF!</v>
      </c>
      <c r="C20" s="46" t="s">
        <v>113</v>
      </c>
      <c r="D20" s="27"/>
      <c r="E20" s="27"/>
      <c r="F20" s="26"/>
      <c r="G20" s="26"/>
      <c r="H20" s="26"/>
      <c r="I20" s="41"/>
      <c r="J20" s="26"/>
      <c r="K20" s="26"/>
      <c r="L20" s="26"/>
      <c r="M20" s="26"/>
      <c r="N20" s="26"/>
      <c r="O20" s="26"/>
      <c r="P20" s="26"/>
    </row>
    <row r="21" spans="1:16" x14ac:dyDescent="0.25">
      <c r="A21" s="40" t="e">
        <f>+#REF!</f>
        <v>#REF!</v>
      </c>
      <c r="B21" s="40" t="e">
        <f>+#REF!</f>
        <v>#REF!</v>
      </c>
      <c r="C21" s="42" t="s">
        <v>114</v>
      </c>
      <c r="D21" s="27"/>
      <c r="E21" s="27"/>
      <c r="F21" s="26"/>
      <c r="G21" s="26"/>
      <c r="H21" s="26"/>
      <c r="I21" s="41"/>
      <c r="J21" s="26"/>
      <c r="K21" s="26"/>
      <c r="L21" s="26"/>
      <c r="M21" s="26"/>
      <c r="N21" s="26"/>
      <c r="O21" s="26"/>
      <c r="P21" s="26"/>
    </row>
    <row r="22" spans="1:16" x14ac:dyDescent="0.25">
      <c r="A22" s="40" t="e">
        <f>+#REF!</f>
        <v>#REF!</v>
      </c>
      <c r="B22" s="40" t="e">
        <f>+#REF!</f>
        <v>#REF!</v>
      </c>
      <c r="C22" s="42" t="s">
        <v>115</v>
      </c>
      <c r="D22" s="27"/>
      <c r="E22" s="27"/>
      <c r="F22" s="26"/>
      <c r="G22" s="26"/>
      <c r="H22" s="26"/>
      <c r="I22" s="41"/>
      <c r="J22" s="26"/>
      <c r="K22" s="26"/>
      <c r="L22" s="26"/>
      <c r="M22" s="26"/>
      <c r="N22" s="26"/>
      <c r="O22" s="26"/>
      <c r="P22" s="26"/>
    </row>
    <row r="23" spans="1:16" ht="30" x14ac:dyDescent="0.25">
      <c r="A23" s="40" t="e">
        <f>+#REF!</f>
        <v>#REF!</v>
      </c>
      <c r="B23" s="40" t="e">
        <f>+#REF!</f>
        <v>#REF!</v>
      </c>
      <c r="C23" s="42" t="s">
        <v>116</v>
      </c>
      <c r="D23" s="27"/>
      <c r="E23" s="27"/>
      <c r="F23" s="26"/>
      <c r="G23" s="26"/>
      <c r="H23" s="26"/>
      <c r="I23" s="41"/>
      <c r="J23" s="26"/>
      <c r="K23" s="26"/>
      <c r="L23" s="26"/>
      <c r="M23" s="26"/>
      <c r="N23" s="26"/>
      <c r="O23" s="26"/>
      <c r="P23" s="26"/>
    </row>
    <row r="24" spans="1:16" ht="30" x14ac:dyDescent="0.25">
      <c r="A24" s="40" t="e">
        <f>+#REF!</f>
        <v>#REF!</v>
      </c>
      <c r="B24" s="40" t="e">
        <f>+#REF!</f>
        <v>#REF!</v>
      </c>
      <c r="C24" s="42" t="s">
        <v>117</v>
      </c>
      <c r="D24" s="27"/>
      <c r="E24" s="27"/>
      <c r="F24" s="26"/>
      <c r="G24" s="26"/>
      <c r="H24" s="26"/>
      <c r="I24" s="41"/>
      <c r="J24" s="26"/>
      <c r="K24" s="26"/>
      <c r="L24" s="26"/>
      <c r="M24" s="26"/>
      <c r="N24" s="26"/>
      <c r="O24" s="26"/>
      <c r="P24" s="26"/>
    </row>
    <row r="25" spans="1:16" ht="30" x14ac:dyDescent="0.25">
      <c r="A25" s="40" t="e">
        <f>+#REF!</f>
        <v>#REF!</v>
      </c>
      <c r="B25" s="40" t="e">
        <f>+#REF!</f>
        <v>#REF!</v>
      </c>
      <c r="C25" s="42" t="s">
        <v>118</v>
      </c>
      <c r="D25" s="27"/>
      <c r="E25" s="27"/>
      <c r="F25" s="26"/>
      <c r="G25" s="26"/>
      <c r="H25" s="26"/>
      <c r="I25" s="41"/>
      <c r="J25" s="26"/>
      <c r="K25" s="26"/>
      <c r="L25" s="26"/>
      <c r="M25" s="26"/>
      <c r="N25" s="26"/>
      <c r="O25" s="26"/>
      <c r="P25" s="26"/>
    </row>
    <row r="26" spans="1:16" ht="30" x14ac:dyDescent="0.25">
      <c r="A26" s="40" t="e">
        <f>+#REF!</f>
        <v>#REF!</v>
      </c>
      <c r="B26" s="40" t="e">
        <f>+#REF!</f>
        <v>#REF!</v>
      </c>
      <c r="C26" s="42" t="s">
        <v>119</v>
      </c>
      <c r="D26" s="27"/>
      <c r="E26" s="27"/>
      <c r="F26" s="26"/>
      <c r="G26" s="26"/>
      <c r="H26" s="26"/>
      <c r="I26" s="41"/>
      <c r="J26" s="26"/>
      <c r="K26" s="26"/>
      <c r="L26" s="26"/>
      <c r="M26" s="26"/>
      <c r="N26" s="26"/>
      <c r="O26" s="26"/>
      <c r="P26" s="26"/>
    </row>
    <row r="27" spans="1:16" x14ac:dyDescent="0.25">
      <c r="A27" s="40" t="e">
        <f>+#REF!</f>
        <v>#REF!</v>
      </c>
      <c r="B27" s="40" t="e">
        <f>+#REF!</f>
        <v>#REF!</v>
      </c>
      <c r="C27" s="42" t="s">
        <v>120</v>
      </c>
      <c r="D27" s="27"/>
      <c r="E27" s="27"/>
      <c r="F27" s="26"/>
      <c r="G27" s="26"/>
      <c r="H27" s="26"/>
      <c r="I27" s="41"/>
      <c r="J27" s="26"/>
      <c r="K27" s="26"/>
      <c r="L27" s="26"/>
      <c r="M27" s="26"/>
      <c r="N27" s="26"/>
      <c r="O27" s="26"/>
      <c r="P27" s="26"/>
    </row>
    <row r="28" spans="1:16" x14ac:dyDescent="0.25">
      <c r="A28" s="40" t="e">
        <f>+#REF!</f>
        <v>#REF!</v>
      </c>
      <c r="B28" s="40" t="e">
        <f>+#REF!</f>
        <v>#REF!</v>
      </c>
      <c r="C28" s="42" t="s">
        <v>121</v>
      </c>
      <c r="D28" s="27"/>
      <c r="E28" s="27"/>
      <c r="F28" s="26"/>
      <c r="G28" s="26"/>
      <c r="H28" s="26"/>
      <c r="I28" s="41"/>
      <c r="J28" s="26"/>
      <c r="K28" s="26"/>
      <c r="L28" s="26"/>
      <c r="M28" s="26"/>
      <c r="N28" s="26"/>
      <c r="O28" s="26"/>
      <c r="P28" s="26"/>
    </row>
    <row r="29" spans="1:16" x14ac:dyDescent="0.25">
      <c r="A29" s="40" t="e">
        <f>+#REF!</f>
        <v>#REF!</v>
      </c>
      <c r="B29" s="40" t="e">
        <f>+#REF!</f>
        <v>#REF!</v>
      </c>
      <c r="C29" s="43" t="s">
        <v>122</v>
      </c>
      <c r="D29" s="27"/>
      <c r="E29" s="27"/>
      <c r="F29" s="26"/>
      <c r="G29" s="26"/>
      <c r="H29" s="26"/>
      <c r="I29" s="41"/>
      <c r="J29" s="26"/>
      <c r="K29" s="26"/>
      <c r="L29" s="26"/>
      <c r="M29" s="26"/>
      <c r="N29" s="26"/>
      <c r="O29" s="26"/>
      <c r="P29" s="26"/>
    </row>
    <row r="30" spans="1:16" ht="42" x14ac:dyDescent="0.35">
      <c r="A30" s="40" t="e">
        <f>+#REF!</f>
        <v>#REF!</v>
      </c>
      <c r="B30" s="40" t="e">
        <f>+#REF!</f>
        <v>#REF!</v>
      </c>
      <c r="C30" s="45" t="s">
        <v>123</v>
      </c>
      <c r="D30" s="27"/>
      <c r="E30" s="27"/>
      <c r="F30" s="26"/>
      <c r="G30" s="26"/>
      <c r="H30" s="26"/>
      <c r="I30" s="41"/>
      <c r="J30" s="26"/>
      <c r="K30" s="26"/>
      <c r="L30" s="26"/>
      <c r="M30" s="26"/>
      <c r="N30" s="26"/>
      <c r="O30" s="26"/>
      <c r="P30" s="26"/>
    </row>
    <row r="31" spans="1:16" ht="30" x14ac:dyDescent="0.25">
      <c r="A31" s="40" t="e">
        <f>+#REF!</f>
        <v>#REF!</v>
      </c>
      <c r="B31" s="40" t="e">
        <f>+#REF!</f>
        <v>#REF!</v>
      </c>
      <c r="C31" s="42" t="s">
        <v>124</v>
      </c>
      <c r="D31" s="27"/>
      <c r="E31" s="27"/>
      <c r="F31" s="26"/>
      <c r="G31" s="26"/>
      <c r="H31" s="26"/>
      <c r="I31" s="41"/>
      <c r="J31" s="26"/>
      <c r="K31" s="26"/>
      <c r="L31" s="26"/>
      <c r="M31" s="26"/>
      <c r="N31" s="26"/>
      <c r="O31" s="26"/>
      <c r="P31" s="26"/>
    </row>
    <row r="32" spans="1:16" x14ac:dyDescent="0.25">
      <c r="A32" s="40" t="e">
        <f>+#REF!</f>
        <v>#REF!</v>
      </c>
      <c r="B32" s="40" t="e">
        <f>+#REF!</f>
        <v>#REF!</v>
      </c>
      <c r="C32" s="42" t="s">
        <v>125</v>
      </c>
      <c r="D32" s="27"/>
      <c r="E32" s="27"/>
      <c r="F32" s="26"/>
      <c r="G32" s="26"/>
      <c r="H32" s="26"/>
      <c r="I32" s="41"/>
      <c r="J32" s="26"/>
      <c r="K32" s="26"/>
      <c r="L32" s="26"/>
      <c r="M32" s="26"/>
      <c r="N32" s="26"/>
      <c r="O32" s="26"/>
      <c r="P32" s="26"/>
    </row>
    <row r="33" spans="1:16" x14ac:dyDescent="0.25">
      <c r="A33" s="40" t="e">
        <f>+#REF!</f>
        <v>#REF!</v>
      </c>
      <c r="B33" s="40" t="e">
        <f>+#REF!</f>
        <v>#REF!</v>
      </c>
      <c r="C33" s="42" t="s">
        <v>126</v>
      </c>
      <c r="D33" s="27"/>
      <c r="E33" s="27"/>
      <c r="F33" s="26"/>
      <c r="G33" s="26"/>
      <c r="H33" s="26"/>
      <c r="I33" s="41"/>
      <c r="J33" s="26"/>
      <c r="K33" s="26"/>
      <c r="L33" s="26"/>
      <c r="M33" s="26"/>
      <c r="N33" s="26"/>
      <c r="O33" s="26"/>
      <c r="P33" s="26"/>
    </row>
    <row r="34" spans="1:16" x14ac:dyDescent="0.25">
      <c r="A34" s="40" t="e">
        <f>+#REF!</f>
        <v>#REF!</v>
      </c>
      <c r="B34" s="40" t="e">
        <f>+#REF!</f>
        <v>#REF!</v>
      </c>
      <c r="C34" s="42" t="s">
        <v>127</v>
      </c>
      <c r="D34" s="27"/>
      <c r="E34" s="27"/>
      <c r="F34" s="26"/>
      <c r="G34" s="26"/>
      <c r="H34" s="26"/>
      <c r="I34" s="41"/>
      <c r="J34" s="26"/>
      <c r="K34" s="26"/>
      <c r="L34" s="26"/>
      <c r="M34" s="26"/>
      <c r="N34" s="26"/>
      <c r="O34" s="26"/>
      <c r="P34" s="26"/>
    </row>
    <row r="35" spans="1:16" x14ac:dyDescent="0.25">
      <c r="A35" s="40" t="e">
        <f>+#REF!</f>
        <v>#REF!</v>
      </c>
      <c r="B35" s="40" t="e">
        <f>+#REF!</f>
        <v>#REF!</v>
      </c>
      <c r="C35" s="42" t="s">
        <v>128</v>
      </c>
      <c r="D35" s="27"/>
      <c r="E35" s="27"/>
      <c r="F35" s="26"/>
      <c r="G35" s="26"/>
      <c r="H35" s="26"/>
      <c r="I35" s="41"/>
      <c r="J35" s="26"/>
      <c r="K35" s="26"/>
      <c r="L35" s="26"/>
      <c r="M35" s="26"/>
      <c r="N35" s="26"/>
      <c r="O35" s="26"/>
      <c r="P35" s="26"/>
    </row>
    <row r="36" spans="1:16" ht="30" x14ac:dyDescent="0.25">
      <c r="A36" s="40" t="e">
        <f>+#REF!</f>
        <v>#REF!</v>
      </c>
      <c r="B36" s="40" t="e">
        <f>+#REF!</f>
        <v>#REF!</v>
      </c>
      <c r="C36" s="42" t="s">
        <v>129</v>
      </c>
      <c r="D36" s="27"/>
      <c r="E36" s="27"/>
      <c r="F36" s="26"/>
      <c r="G36" s="26"/>
      <c r="H36" s="26"/>
      <c r="I36" s="41"/>
      <c r="J36" s="26"/>
      <c r="K36" s="26"/>
      <c r="L36" s="26"/>
      <c r="M36" s="26"/>
      <c r="N36" s="26"/>
      <c r="O36" s="26"/>
      <c r="P36" s="26"/>
    </row>
    <row r="37" spans="1:16" x14ac:dyDescent="0.25">
      <c r="A37" s="40" t="e">
        <f>+#REF!</f>
        <v>#REF!</v>
      </c>
      <c r="B37" s="40" t="e">
        <f>+#REF!</f>
        <v>#REF!</v>
      </c>
      <c r="C37" s="42" t="s">
        <v>130</v>
      </c>
      <c r="D37" s="27"/>
      <c r="E37" s="27"/>
      <c r="F37" s="26"/>
      <c r="G37" s="26"/>
      <c r="H37" s="26"/>
      <c r="I37" s="41"/>
      <c r="J37" s="26"/>
      <c r="K37" s="26"/>
      <c r="L37" s="26"/>
      <c r="M37" s="26"/>
      <c r="N37" s="26"/>
      <c r="O37" s="26"/>
      <c r="P37" s="26"/>
    </row>
    <row r="38" spans="1:16" x14ac:dyDescent="0.25">
      <c r="A38" s="40" t="e">
        <f>+#REF!</f>
        <v>#REF!</v>
      </c>
      <c r="B38" s="40" t="e">
        <f>+#REF!</f>
        <v>#REF!</v>
      </c>
      <c r="C38" s="42" t="s">
        <v>131</v>
      </c>
      <c r="D38" s="27"/>
      <c r="E38" s="27"/>
      <c r="F38" s="26"/>
      <c r="G38" s="26"/>
      <c r="H38" s="26"/>
      <c r="I38" s="41"/>
      <c r="J38" s="26"/>
      <c r="K38" s="26"/>
      <c r="L38" s="26"/>
      <c r="M38" s="26"/>
      <c r="N38" s="26"/>
      <c r="O38" s="26"/>
      <c r="P38" s="26"/>
    </row>
    <row r="39" spans="1:16" x14ac:dyDescent="0.25">
      <c r="A39" s="40" t="e">
        <f>+#REF!</f>
        <v>#REF!</v>
      </c>
      <c r="B39" s="40" t="e">
        <f>+#REF!</f>
        <v>#REF!</v>
      </c>
      <c r="C39" s="42" t="s">
        <v>132</v>
      </c>
      <c r="D39" s="27"/>
      <c r="E39" s="27"/>
      <c r="F39" s="26"/>
      <c r="G39" s="26"/>
      <c r="H39" s="26"/>
      <c r="I39" s="41"/>
      <c r="J39" s="26"/>
      <c r="K39" s="26"/>
      <c r="L39" s="26"/>
      <c r="M39" s="26"/>
      <c r="N39" s="26"/>
      <c r="O39" s="26"/>
      <c r="P39" s="26"/>
    </row>
    <row r="40" spans="1:16" ht="46.5" x14ac:dyDescent="0.35">
      <c r="A40" s="40" t="e">
        <f>+#REF!</f>
        <v>#REF!</v>
      </c>
      <c r="B40" s="40" t="e">
        <f>+#REF!</f>
        <v>#REF!</v>
      </c>
      <c r="C40" s="46" t="s">
        <v>133</v>
      </c>
      <c r="D40" s="27"/>
      <c r="E40" s="27"/>
      <c r="F40" s="26"/>
      <c r="G40" s="26"/>
      <c r="H40" s="26"/>
      <c r="I40" s="41"/>
      <c r="J40" s="26"/>
      <c r="K40" s="26"/>
      <c r="L40" s="26"/>
      <c r="M40" s="26"/>
      <c r="N40" s="26"/>
      <c r="O40" s="26"/>
      <c r="P40" s="26"/>
    </row>
    <row r="41" spans="1:16" ht="30" x14ac:dyDescent="0.25">
      <c r="A41" s="40" t="e">
        <f>+#REF!</f>
        <v>#REF!</v>
      </c>
      <c r="B41" s="40" t="e">
        <f>+#REF!</f>
        <v>#REF!</v>
      </c>
      <c r="C41" s="42" t="s">
        <v>134</v>
      </c>
      <c r="D41" s="27"/>
      <c r="E41" s="27"/>
      <c r="F41" s="26"/>
      <c r="G41" s="26"/>
      <c r="H41" s="26"/>
      <c r="I41" s="41"/>
      <c r="J41" s="26"/>
      <c r="K41" s="26"/>
      <c r="L41" s="26"/>
      <c r="M41" s="26"/>
      <c r="N41" s="26"/>
      <c r="O41" s="26"/>
      <c r="P41" s="26"/>
    </row>
    <row r="42" spans="1:16" x14ac:dyDescent="0.25">
      <c r="A42" s="40" t="e">
        <f>+#REF!</f>
        <v>#REF!</v>
      </c>
      <c r="B42" s="40" t="e">
        <f>+#REF!</f>
        <v>#REF!</v>
      </c>
      <c r="C42" s="42" t="s">
        <v>135</v>
      </c>
      <c r="D42" s="27"/>
      <c r="E42" s="27"/>
      <c r="F42" s="26"/>
      <c r="G42" s="26"/>
      <c r="H42" s="26"/>
      <c r="I42" s="41"/>
      <c r="J42" s="26"/>
      <c r="K42" s="26"/>
      <c r="L42" s="26"/>
      <c r="M42" s="26"/>
      <c r="N42" s="26"/>
      <c r="O42" s="26"/>
      <c r="P42" s="26"/>
    </row>
    <row r="43" spans="1:16" x14ac:dyDescent="0.25">
      <c r="A43" s="40" t="e">
        <f>+#REF!</f>
        <v>#REF!</v>
      </c>
      <c r="B43" s="40" t="e">
        <f>+#REF!</f>
        <v>#REF!</v>
      </c>
      <c r="C43" s="42" t="s">
        <v>136</v>
      </c>
      <c r="D43" s="27"/>
      <c r="E43" s="27"/>
      <c r="F43" s="26"/>
      <c r="G43" s="26"/>
      <c r="H43" s="26"/>
      <c r="I43" s="41"/>
      <c r="J43" s="26"/>
      <c r="K43" s="26"/>
      <c r="L43" s="26"/>
      <c r="M43" s="26"/>
      <c r="N43" s="26"/>
      <c r="O43" s="26"/>
      <c r="P43" s="26"/>
    </row>
    <row r="44" spans="1:16" x14ac:dyDescent="0.25">
      <c r="A44" s="40" t="e">
        <f>+#REF!</f>
        <v>#REF!</v>
      </c>
      <c r="B44" s="40" t="e">
        <f>+#REF!</f>
        <v>#REF!</v>
      </c>
      <c r="C44" s="42" t="s">
        <v>137</v>
      </c>
      <c r="D44" s="27"/>
      <c r="E44" s="27"/>
      <c r="F44" s="26"/>
      <c r="G44" s="26"/>
      <c r="H44" s="26"/>
      <c r="I44" s="41"/>
      <c r="J44" s="26"/>
      <c r="K44" s="26"/>
      <c r="L44" s="26"/>
      <c r="M44" s="26"/>
      <c r="N44" s="26"/>
      <c r="O44" s="26"/>
      <c r="P44" s="26"/>
    </row>
    <row r="45" spans="1:16" ht="30" x14ac:dyDescent="0.25">
      <c r="A45" s="40" t="e">
        <f>+#REF!</f>
        <v>#REF!</v>
      </c>
      <c r="B45" s="40" t="e">
        <f>+#REF!</f>
        <v>#REF!</v>
      </c>
      <c r="C45" s="42" t="s">
        <v>138</v>
      </c>
      <c r="D45" s="27"/>
      <c r="E45" s="27"/>
      <c r="F45" s="26"/>
      <c r="G45" s="26"/>
      <c r="H45" s="26"/>
      <c r="I45" s="41"/>
      <c r="J45" s="26"/>
      <c r="K45" s="26"/>
      <c r="L45" s="26"/>
      <c r="M45" s="26"/>
      <c r="N45" s="26"/>
      <c r="O45" s="26"/>
      <c r="P45" s="26"/>
    </row>
    <row r="46" spans="1:16" x14ac:dyDescent="0.25">
      <c r="A46" s="40" t="e">
        <f>+#REF!</f>
        <v>#REF!</v>
      </c>
      <c r="B46" s="40" t="e">
        <f>+#REF!</f>
        <v>#REF!</v>
      </c>
      <c r="C46" s="42" t="s">
        <v>139</v>
      </c>
      <c r="D46" s="27"/>
      <c r="E46" s="27"/>
      <c r="F46" s="26"/>
      <c r="G46" s="26"/>
      <c r="H46" s="26"/>
      <c r="I46" s="41"/>
      <c r="J46" s="26"/>
      <c r="K46" s="26"/>
      <c r="L46" s="26"/>
      <c r="M46" s="26"/>
      <c r="N46" s="26"/>
      <c r="O46" s="26"/>
      <c r="P46" s="26"/>
    </row>
    <row r="47" spans="1:16" ht="30" x14ac:dyDescent="0.25">
      <c r="A47" s="40" t="e">
        <f>+#REF!</f>
        <v>#REF!</v>
      </c>
      <c r="B47" s="40" t="e">
        <f>+#REF!</f>
        <v>#REF!</v>
      </c>
      <c r="C47" s="42" t="s">
        <v>140</v>
      </c>
      <c r="D47" s="27"/>
      <c r="E47" s="27"/>
      <c r="F47" s="26"/>
      <c r="G47" s="26"/>
      <c r="H47" s="26"/>
      <c r="I47" s="41"/>
      <c r="J47" s="26"/>
      <c r="K47" s="26"/>
      <c r="L47" s="26"/>
      <c r="M47" s="26"/>
      <c r="N47" s="26"/>
      <c r="O47" s="26"/>
      <c r="P47" s="26"/>
    </row>
    <row r="48" spans="1:16" ht="23.25" x14ac:dyDescent="0.35">
      <c r="A48" s="40" t="e">
        <f>+#REF!</f>
        <v>#REF!</v>
      </c>
      <c r="B48" s="40" t="e">
        <f>+#REF!</f>
        <v>#REF!</v>
      </c>
      <c r="C48" s="47" t="s">
        <v>141</v>
      </c>
      <c r="D48" s="27"/>
      <c r="E48" s="27"/>
      <c r="F48" s="26"/>
      <c r="G48" s="26"/>
      <c r="H48" s="26"/>
      <c r="I48" s="41"/>
      <c r="J48" s="26"/>
      <c r="K48" s="26"/>
      <c r="L48" s="26"/>
      <c r="M48" s="26"/>
      <c r="N48" s="26"/>
      <c r="O48" s="26"/>
      <c r="P48" s="26"/>
    </row>
    <row r="49" spans="1:9" x14ac:dyDescent="0.25">
      <c r="C49">
        <f>SUBTOTAL(103,tabAnexo0231217202326[Concepto])</f>
        <v>39</v>
      </c>
      <c r="F49" s="23"/>
      <c r="G49" s="23"/>
      <c r="I49" s="24">
        <f>SUBTOTAL(109,tabAnexo0231217202326[Junio])</f>
        <v>0</v>
      </c>
    </row>
    <row r="59" spans="1:9" x14ac:dyDescent="0.25">
      <c r="C59" s="1" t="s">
        <v>20</v>
      </c>
      <c r="D59" t="s">
        <v>19</v>
      </c>
    </row>
    <row r="60" spans="1:9" x14ac:dyDescent="0.25">
      <c r="A60" s="1" t="s">
        <v>20</v>
      </c>
      <c r="B60" t="s">
        <v>19</v>
      </c>
    </row>
  </sheetData>
  <mergeCells count="5">
    <mergeCell ref="C7:P7"/>
    <mergeCell ref="C8:P8"/>
    <mergeCell ref="D3:J3"/>
    <mergeCell ref="D4:H4"/>
    <mergeCell ref="C6:P6"/>
  </mergeCells>
  <dataValidations count="1">
    <dataValidation type="list" allowBlank="1" showInputMessage="1" showErrorMessage="1" sqref="G10:G48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2" fitToHeight="0" orientation="landscape" r:id="rId1"/>
  <drawing r:id="rId2"/>
  <legacy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opLeftCell="C1" zoomScale="175" zoomScaleNormal="175" workbookViewId="0">
      <selection activeCell="C6" sqref="C6:P6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41.42578125" customWidth="1" collapsed="1"/>
    <col min="4" max="16" width="19" customWidth="1"/>
  </cols>
  <sheetData>
    <row r="1" spans="1:16" ht="38.25" customHeight="1" x14ac:dyDescent="0.25">
      <c r="C1" s="36"/>
      <c r="D1" s="8"/>
      <c r="E1" s="37" t="s">
        <v>13</v>
      </c>
      <c r="F1" s="48"/>
      <c r="G1" s="49"/>
      <c r="H1" s="49"/>
      <c r="I1" s="49"/>
      <c r="J1" s="44"/>
      <c r="K1" s="44"/>
    </row>
    <row r="2" spans="1:16" x14ac:dyDescent="0.25">
      <c r="C2" s="3" t="s">
        <v>14</v>
      </c>
      <c r="D2" s="38"/>
      <c r="F2" s="11"/>
      <c r="G2" s="11"/>
    </row>
    <row r="3" spans="1:16" x14ac:dyDescent="0.25">
      <c r="C3" s="1" t="s">
        <v>15</v>
      </c>
      <c r="D3" s="121"/>
      <c r="E3" s="122"/>
      <c r="F3" s="122"/>
      <c r="G3" s="122"/>
      <c r="H3" s="122"/>
      <c r="I3" s="122"/>
      <c r="J3" s="122"/>
    </row>
    <row r="4" spans="1:16" x14ac:dyDescent="0.25">
      <c r="C4" s="1" t="s">
        <v>218</v>
      </c>
      <c r="D4" s="123"/>
      <c r="E4" s="124"/>
      <c r="F4" s="124"/>
      <c r="G4" s="124"/>
      <c r="H4" s="124"/>
    </row>
    <row r="5" spans="1:16" x14ac:dyDescent="0.25">
      <c r="C5" s="1" t="s">
        <v>207</v>
      </c>
      <c r="D5" s="44">
        <v>2021</v>
      </c>
      <c r="K5" s="20"/>
    </row>
    <row r="6" spans="1:16" x14ac:dyDescent="0.25">
      <c r="C6" s="82" t="s">
        <v>144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x14ac:dyDescent="0.25">
      <c r="C7" s="82" t="s">
        <v>281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x14ac:dyDescent="0.25">
      <c r="C8" s="102" t="s">
        <v>206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x14ac:dyDescent="0.25">
      <c r="A9" t="s">
        <v>24</v>
      </c>
      <c r="B9" t="s">
        <v>23</v>
      </c>
      <c r="C9" s="5" t="s">
        <v>51</v>
      </c>
      <c r="D9" s="5" t="s">
        <v>85</v>
      </c>
      <c r="E9" s="5" t="s">
        <v>86</v>
      </c>
      <c r="F9" s="6" t="s">
        <v>87</v>
      </c>
      <c r="G9" s="22" t="s">
        <v>88</v>
      </c>
      <c r="H9" s="5" t="s">
        <v>89</v>
      </c>
      <c r="I9" s="5" t="s">
        <v>90</v>
      </c>
      <c r="J9" s="5" t="s">
        <v>91</v>
      </c>
      <c r="K9" s="5" t="s">
        <v>92</v>
      </c>
      <c r="L9" s="5" t="s">
        <v>93</v>
      </c>
      <c r="M9" s="5" t="s">
        <v>94</v>
      </c>
      <c r="N9" s="5" t="s">
        <v>95</v>
      </c>
      <c r="O9" s="17" t="s">
        <v>96</v>
      </c>
      <c r="P9" s="25" t="s">
        <v>9</v>
      </c>
    </row>
    <row r="10" spans="1:16" ht="23.25" x14ac:dyDescent="0.35">
      <c r="A10" t="e">
        <f>+#REF!</f>
        <v>#REF!</v>
      </c>
      <c r="B10" t="e">
        <f>+#REF!</f>
        <v>#REF!</v>
      </c>
      <c r="C10" s="46" t="s">
        <v>103</v>
      </c>
      <c r="D10" s="28"/>
      <c r="E10" s="27"/>
      <c r="F10" s="26"/>
      <c r="G10" s="26"/>
      <c r="H10" s="26"/>
      <c r="I10" s="28"/>
      <c r="J10" s="26"/>
      <c r="K10" s="26"/>
      <c r="L10" s="26"/>
      <c r="M10" s="26"/>
      <c r="N10" s="26"/>
      <c r="O10" s="26"/>
      <c r="P10" s="26"/>
    </row>
    <row r="11" spans="1:16" ht="30" x14ac:dyDescent="0.25">
      <c r="A11" s="40" t="e">
        <f>+#REF!</f>
        <v>#REF!</v>
      </c>
      <c r="B11" s="40" t="e">
        <f>+#REF!</f>
        <v>#REF!</v>
      </c>
      <c r="C11" s="42" t="s">
        <v>104</v>
      </c>
      <c r="D11" s="27"/>
      <c r="E11" s="27"/>
      <c r="F11" s="26"/>
      <c r="G11" s="26"/>
      <c r="H11" s="26"/>
      <c r="I11" s="41"/>
      <c r="J11" s="26"/>
      <c r="K11" s="26"/>
      <c r="L11" s="26"/>
      <c r="M11" s="26"/>
      <c r="N11" s="26"/>
      <c r="O11" s="26"/>
      <c r="P11" s="26"/>
    </row>
    <row r="12" spans="1:16" x14ac:dyDescent="0.25">
      <c r="A12" s="40" t="e">
        <f>+#REF!</f>
        <v>#REF!</v>
      </c>
      <c r="B12" s="40" t="e">
        <f>+#REF!</f>
        <v>#REF!</v>
      </c>
      <c r="C12" s="42" t="s">
        <v>105</v>
      </c>
      <c r="D12" s="27"/>
      <c r="E12" s="27"/>
      <c r="F12" s="26"/>
      <c r="G12" s="26"/>
      <c r="H12" s="26"/>
      <c r="I12" s="41"/>
      <c r="J12" s="26"/>
      <c r="K12" s="26"/>
      <c r="L12" s="26"/>
      <c r="M12" s="26"/>
      <c r="N12" s="26"/>
      <c r="O12" s="26"/>
      <c r="P12" s="26"/>
    </row>
    <row r="13" spans="1:16" ht="30" x14ac:dyDescent="0.25">
      <c r="A13" s="40" t="e">
        <f>+#REF!</f>
        <v>#REF!</v>
      </c>
      <c r="B13" s="40" t="e">
        <f>+#REF!</f>
        <v>#REF!</v>
      </c>
      <c r="C13" s="42" t="s">
        <v>106</v>
      </c>
      <c r="D13" s="27"/>
      <c r="E13" s="27"/>
      <c r="F13" s="26"/>
      <c r="G13" s="26"/>
      <c r="H13" s="26"/>
      <c r="I13" s="41"/>
      <c r="J13" s="26"/>
      <c r="K13" s="26"/>
      <c r="L13" s="26"/>
      <c r="M13" s="26"/>
      <c r="N13" s="26"/>
      <c r="O13" s="26"/>
      <c r="P13" s="26"/>
    </row>
    <row r="14" spans="1:16" ht="30" x14ac:dyDescent="0.25">
      <c r="A14" s="40" t="e">
        <f>+#REF!</f>
        <v>#REF!</v>
      </c>
      <c r="B14" s="40" t="e">
        <f>+#REF!</f>
        <v>#REF!</v>
      </c>
      <c r="C14" s="42" t="s">
        <v>107</v>
      </c>
      <c r="D14" s="27"/>
      <c r="E14" s="27"/>
      <c r="F14" s="26"/>
      <c r="G14" s="26"/>
      <c r="H14" s="26"/>
      <c r="I14" s="41"/>
      <c r="J14" s="26"/>
      <c r="K14" s="26"/>
      <c r="L14" s="26"/>
      <c r="M14" s="26"/>
      <c r="N14" s="26"/>
      <c r="O14" s="26"/>
      <c r="P14" s="26"/>
    </row>
    <row r="15" spans="1:16" ht="30" x14ac:dyDescent="0.25">
      <c r="A15" s="40" t="e">
        <f>+#REF!</f>
        <v>#REF!</v>
      </c>
      <c r="B15" s="40" t="e">
        <f>+#REF!</f>
        <v>#REF!</v>
      </c>
      <c r="C15" s="42" t="s">
        <v>108</v>
      </c>
      <c r="D15" s="27"/>
      <c r="E15" s="27"/>
      <c r="F15" s="26"/>
      <c r="G15" s="26"/>
      <c r="H15" s="26"/>
      <c r="I15" s="41"/>
      <c r="J15" s="26"/>
      <c r="K15" s="26"/>
      <c r="L15" s="26"/>
      <c r="M15" s="26"/>
      <c r="N15" s="26"/>
      <c r="O15" s="26"/>
      <c r="P15" s="26"/>
    </row>
    <row r="16" spans="1:16" x14ac:dyDescent="0.25">
      <c r="A16" s="40" t="e">
        <f>+#REF!</f>
        <v>#REF!</v>
      </c>
      <c r="B16" s="40" t="e">
        <f>+#REF!</f>
        <v>#REF!</v>
      </c>
      <c r="C16" s="42" t="s">
        <v>109</v>
      </c>
      <c r="D16" s="27"/>
      <c r="E16" s="27"/>
      <c r="F16" s="26"/>
      <c r="G16" s="26"/>
      <c r="H16" s="26"/>
      <c r="I16" s="41"/>
      <c r="J16" s="26"/>
      <c r="K16" s="26"/>
      <c r="L16" s="26"/>
      <c r="M16" s="26"/>
      <c r="N16" s="26"/>
      <c r="O16" s="26"/>
      <c r="P16" s="26"/>
    </row>
    <row r="17" spans="1:16" ht="30" x14ac:dyDescent="0.25">
      <c r="A17" s="40" t="e">
        <f>+#REF!</f>
        <v>#REF!</v>
      </c>
      <c r="B17" s="40" t="e">
        <f>+#REF!</f>
        <v>#REF!</v>
      </c>
      <c r="C17" s="42" t="s">
        <v>110</v>
      </c>
      <c r="D17" s="27"/>
      <c r="E17" s="27"/>
      <c r="F17" s="26"/>
      <c r="G17" s="26"/>
      <c r="H17" s="26"/>
      <c r="I17" s="41"/>
      <c r="J17" s="26"/>
      <c r="K17" s="26"/>
      <c r="L17" s="26"/>
      <c r="M17" s="26"/>
      <c r="N17" s="26"/>
      <c r="O17" s="26"/>
      <c r="P17" s="26"/>
    </row>
    <row r="18" spans="1:16" x14ac:dyDescent="0.25">
      <c r="A18" s="40" t="e">
        <f>+#REF!</f>
        <v>#REF!</v>
      </c>
      <c r="B18" s="40" t="e">
        <f>+#REF!</f>
        <v>#REF!</v>
      </c>
      <c r="C18" s="42" t="s">
        <v>111</v>
      </c>
      <c r="D18" s="27"/>
      <c r="E18" s="27"/>
      <c r="F18" s="26"/>
      <c r="G18" s="26"/>
      <c r="H18" s="26"/>
      <c r="I18" s="41"/>
      <c r="J18" s="26"/>
      <c r="K18" s="26"/>
      <c r="L18" s="26"/>
      <c r="M18" s="26"/>
      <c r="N18" s="26"/>
      <c r="O18" s="26"/>
      <c r="P18" s="26"/>
    </row>
    <row r="19" spans="1:16" ht="30" x14ac:dyDescent="0.25">
      <c r="A19" s="40" t="e">
        <f>+#REF!</f>
        <v>#REF!</v>
      </c>
      <c r="B19" s="40" t="e">
        <f>+#REF!</f>
        <v>#REF!</v>
      </c>
      <c r="C19" s="42" t="s">
        <v>112</v>
      </c>
      <c r="D19" s="27"/>
      <c r="E19" s="27"/>
      <c r="F19" s="26"/>
      <c r="G19" s="26"/>
      <c r="H19" s="26"/>
      <c r="I19" s="41"/>
      <c r="J19" s="26"/>
      <c r="K19" s="26"/>
      <c r="L19" s="26"/>
      <c r="M19" s="26"/>
      <c r="N19" s="26"/>
      <c r="O19" s="26"/>
      <c r="P19" s="26"/>
    </row>
    <row r="20" spans="1:16" ht="23.25" x14ac:dyDescent="0.35">
      <c r="A20" s="40" t="e">
        <f>+#REF!</f>
        <v>#REF!</v>
      </c>
      <c r="B20" s="40" t="e">
        <f>+#REF!</f>
        <v>#REF!</v>
      </c>
      <c r="C20" s="46" t="s">
        <v>113</v>
      </c>
      <c r="D20" s="27"/>
      <c r="E20" s="27"/>
      <c r="F20" s="26"/>
      <c r="G20" s="26"/>
      <c r="H20" s="26"/>
      <c r="I20" s="41"/>
      <c r="J20" s="26"/>
      <c r="K20" s="26"/>
      <c r="L20" s="26"/>
      <c r="M20" s="26"/>
      <c r="N20" s="26"/>
      <c r="O20" s="26"/>
      <c r="P20" s="26"/>
    </row>
    <row r="21" spans="1:16" x14ac:dyDescent="0.25">
      <c r="A21" s="40" t="e">
        <f>+#REF!</f>
        <v>#REF!</v>
      </c>
      <c r="B21" s="40" t="e">
        <f>+#REF!</f>
        <v>#REF!</v>
      </c>
      <c r="C21" s="42" t="s">
        <v>114</v>
      </c>
      <c r="D21" s="27"/>
      <c r="E21" s="27"/>
      <c r="F21" s="26"/>
      <c r="G21" s="26"/>
      <c r="H21" s="26"/>
      <c r="I21" s="41"/>
      <c r="J21" s="26"/>
      <c r="K21" s="26"/>
      <c r="L21" s="26"/>
      <c r="M21" s="26"/>
      <c r="N21" s="26"/>
      <c r="O21" s="26"/>
      <c r="P21" s="26"/>
    </row>
    <row r="22" spans="1:16" x14ac:dyDescent="0.25">
      <c r="A22" s="40" t="e">
        <f>+#REF!</f>
        <v>#REF!</v>
      </c>
      <c r="B22" s="40" t="e">
        <f>+#REF!</f>
        <v>#REF!</v>
      </c>
      <c r="C22" s="42" t="s">
        <v>115</v>
      </c>
      <c r="D22" s="27"/>
      <c r="E22" s="27"/>
      <c r="F22" s="26"/>
      <c r="G22" s="26"/>
      <c r="H22" s="26"/>
      <c r="I22" s="41"/>
      <c r="J22" s="26"/>
      <c r="K22" s="26"/>
      <c r="L22" s="26"/>
      <c r="M22" s="26"/>
      <c r="N22" s="26"/>
      <c r="O22" s="26"/>
      <c r="P22" s="26"/>
    </row>
    <row r="23" spans="1:16" ht="30" x14ac:dyDescent="0.25">
      <c r="A23" s="40" t="e">
        <f>+#REF!</f>
        <v>#REF!</v>
      </c>
      <c r="B23" s="40" t="e">
        <f>+#REF!</f>
        <v>#REF!</v>
      </c>
      <c r="C23" s="42" t="s">
        <v>116</v>
      </c>
      <c r="D23" s="27"/>
      <c r="E23" s="27"/>
      <c r="F23" s="26"/>
      <c r="G23" s="26"/>
      <c r="H23" s="26"/>
      <c r="I23" s="41"/>
      <c r="J23" s="26"/>
      <c r="K23" s="26"/>
      <c r="L23" s="26"/>
      <c r="M23" s="26"/>
      <c r="N23" s="26"/>
      <c r="O23" s="26"/>
      <c r="P23" s="26"/>
    </row>
    <row r="24" spans="1:16" ht="30" x14ac:dyDescent="0.25">
      <c r="A24" s="40" t="e">
        <f>+#REF!</f>
        <v>#REF!</v>
      </c>
      <c r="B24" s="40" t="e">
        <f>+#REF!</f>
        <v>#REF!</v>
      </c>
      <c r="C24" s="42" t="s">
        <v>117</v>
      </c>
      <c r="D24" s="27"/>
      <c r="E24" s="27"/>
      <c r="F24" s="26"/>
      <c r="G24" s="26"/>
      <c r="H24" s="26"/>
      <c r="I24" s="41"/>
      <c r="J24" s="26"/>
      <c r="K24" s="26"/>
      <c r="L24" s="26"/>
      <c r="M24" s="26"/>
      <c r="N24" s="26"/>
      <c r="O24" s="26"/>
      <c r="P24" s="26"/>
    </row>
    <row r="25" spans="1:16" ht="30" x14ac:dyDescent="0.25">
      <c r="A25" s="40" t="e">
        <f>+#REF!</f>
        <v>#REF!</v>
      </c>
      <c r="B25" s="40" t="e">
        <f>+#REF!</f>
        <v>#REF!</v>
      </c>
      <c r="C25" s="42" t="s">
        <v>118</v>
      </c>
      <c r="D25" s="27"/>
      <c r="E25" s="27"/>
      <c r="F25" s="26"/>
      <c r="G25" s="26"/>
      <c r="H25" s="26"/>
      <c r="I25" s="41"/>
      <c r="J25" s="26"/>
      <c r="K25" s="26"/>
      <c r="L25" s="26"/>
      <c r="M25" s="26"/>
      <c r="N25" s="26"/>
      <c r="O25" s="26"/>
      <c r="P25" s="26"/>
    </row>
    <row r="26" spans="1:16" ht="30" x14ac:dyDescent="0.25">
      <c r="A26" s="40" t="e">
        <f>+#REF!</f>
        <v>#REF!</v>
      </c>
      <c r="B26" s="40" t="e">
        <f>+#REF!</f>
        <v>#REF!</v>
      </c>
      <c r="C26" s="42" t="s">
        <v>119</v>
      </c>
      <c r="D26" s="27"/>
      <c r="E26" s="27"/>
      <c r="F26" s="26"/>
      <c r="G26" s="26"/>
      <c r="H26" s="26"/>
      <c r="I26" s="41"/>
      <c r="J26" s="26"/>
      <c r="K26" s="26"/>
      <c r="L26" s="26"/>
      <c r="M26" s="26"/>
      <c r="N26" s="26"/>
      <c r="O26" s="26"/>
      <c r="P26" s="26"/>
    </row>
    <row r="27" spans="1:16" x14ac:dyDescent="0.25">
      <c r="A27" s="40" t="e">
        <f>+#REF!</f>
        <v>#REF!</v>
      </c>
      <c r="B27" s="40" t="e">
        <f>+#REF!</f>
        <v>#REF!</v>
      </c>
      <c r="C27" s="42" t="s">
        <v>120</v>
      </c>
      <c r="D27" s="27"/>
      <c r="E27" s="27"/>
      <c r="F27" s="26"/>
      <c r="G27" s="26"/>
      <c r="H27" s="26"/>
      <c r="I27" s="41"/>
      <c r="J27" s="26"/>
      <c r="K27" s="26"/>
      <c r="L27" s="26"/>
      <c r="M27" s="26"/>
      <c r="N27" s="26"/>
      <c r="O27" s="26"/>
      <c r="P27" s="26"/>
    </row>
    <row r="28" spans="1:16" x14ac:dyDescent="0.25">
      <c r="A28" s="40" t="e">
        <f>+#REF!</f>
        <v>#REF!</v>
      </c>
      <c r="B28" s="40" t="e">
        <f>+#REF!</f>
        <v>#REF!</v>
      </c>
      <c r="C28" s="42" t="s">
        <v>121</v>
      </c>
      <c r="D28" s="27"/>
      <c r="E28" s="27"/>
      <c r="F28" s="26"/>
      <c r="G28" s="26"/>
      <c r="H28" s="26"/>
      <c r="I28" s="41"/>
      <c r="J28" s="26"/>
      <c r="K28" s="26"/>
      <c r="L28" s="26"/>
      <c r="M28" s="26"/>
      <c r="N28" s="26"/>
      <c r="O28" s="26"/>
      <c r="P28" s="26"/>
    </row>
    <row r="29" spans="1:16" x14ac:dyDescent="0.25">
      <c r="A29" s="40" t="e">
        <f>+#REF!</f>
        <v>#REF!</v>
      </c>
      <c r="B29" s="40" t="e">
        <f>+#REF!</f>
        <v>#REF!</v>
      </c>
      <c r="C29" s="43" t="s">
        <v>122</v>
      </c>
      <c r="D29" s="27"/>
      <c r="E29" s="27"/>
      <c r="F29" s="26"/>
      <c r="G29" s="26"/>
      <c r="H29" s="26"/>
      <c r="I29" s="41"/>
      <c r="J29" s="26"/>
      <c r="K29" s="26"/>
      <c r="L29" s="26"/>
      <c r="M29" s="26"/>
      <c r="N29" s="26"/>
      <c r="O29" s="26"/>
      <c r="P29" s="26"/>
    </row>
    <row r="30" spans="1:16" ht="42" x14ac:dyDescent="0.35">
      <c r="A30" s="40" t="e">
        <f>+#REF!</f>
        <v>#REF!</v>
      </c>
      <c r="B30" s="40" t="e">
        <f>+#REF!</f>
        <v>#REF!</v>
      </c>
      <c r="C30" s="45" t="s">
        <v>123</v>
      </c>
      <c r="D30" s="27"/>
      <c r="E30" s="27"/>
      <c r="F30" s="26"/>
      <c r="G30" s="26"/>
      <c r="H30" s="26"/>
      <c r="I30" s="41"/>
      <c r="J30" s="26"/>
      <c r="K30" s="26"/>
      <c r="L30" s="26"/>
      <c r="M30" s="26"/>
      <c r="N30" s="26"/>
      <c r="O30" s="26"/>
      <c r="P30" s="26"/>
    </row>
    <row r="31" spans="1:16" ht="30" x14ac:dyDescent="0.25">
      <c r="A31" s="40" t="e">
        <f>+#REF!</f>
        <v>#REF!</v>
      </c>
      <c r="B31" s="40" t="e">
        <f>+#REF!</f>
        <v>#REF!</v>
      </c>
      <c r="C31" s="42" t="s">
        <v>124</v>
      </c>
      <c r="D31" s="27"/>
      <c r="E31" s="27"/>
      <c r="F31" s="26"/>
      <c r="G31" s="26"/>
      <c r="H31" s="26"/>
      <c r="I31" s="41"/>
      <c r="J31" s="26"/>
      <c r="K31" s="26"/>
      <c r="L31" s="26"/>
      <c r="M31" s="26"/>
      <c r="N31" s="26"/>
      <c r="O31" s="26"/>
      <c r="P31" s="26"/>
    </row>
    <row r="32" spans="1:16" x14ac:dyDescent="0.25">
      <c r="A32" s="40" t="e">
        <f>+#REF!</f>
        <v>#REF!</v>
      </c>
      <c r="B32" s="40" t="e">
        <f>+#REF!</f>
        <v>#REF!</v>
      </c>
      <c r="C32" s="42" t="s">
        <v>125</v>
      </c>
      <c r="D32" s="27"/>
      <c r="E32" s="27"/>
      <c r="F32" s="26"/>
      <c r="G32" s="26"/>
      <c r="H32" s="26"/>
      <c r="I32" s="41"/>
      <c r="J32" s="26"/>
      <c r="K32" s="26"/>
      <c r="L32" s="26"/>
      <c r="M32" s="26"/>
      <c r="N32" s="26"/>
      <c r="O32" s="26"/>
      <c r="P32" s="26"/>
    </row>
    <row r="33" spans="1:16" x14ac:dyDescent="0.25">
      <c r="A33" s="40" t="e">
        <f>+#REF!</f>
        <v>#REF!</v>
      </c>
      <c r="B33" s="40" t="e">
        <f>+#REF!</f>
        <v>#REF!</v>
      </c>
      <c r="C33" s="42" t="s">
        <v>126</v>
      </c>
      <c r="D33" s="27"/>
      <c r="E33" s="27"/>
      <c r="F33" s="26"/>
      <c r="G33" s="26"/>
      <c r="H33" s="26"/>
      <c r="I33" s="41"/>
      <c r="J33" s="26"/>
      <c r="K33" s="26"/>
      <c r="L33" s="26"/>
      <c r="M33" s="26"/>
      <c r="N33" s="26"/>
      <c r="O33" s="26"/>
      <c r="P33" s="26"/>
    </row>
    <row r="34" spans="1:16" x14ac:dyDescent="0.25">
      <c r="A34" s="40" t="e">
        <f>+#REF!</f>
        <v>#REF!</v>
      </c>
      <c r="B34" s="40" t="e">
        <f>+#REF!</f>
        <v>#REF!</v>
      </c>
      <c r="C34" s="42" t="s">
        <v>127</v>
      </c>
      <c r="D34" s="27"/>
      <c r="E34" s="27"/>
      <c r="F34" s="26"/>
      <c r="G34" s="26"/>
      <c r="H34" s="26"/>
      <c r="I34" s="41"/>
      <c r="J34" s="26"/>
      <c r="K34" s="26"/>
      <c r="L34" s="26"/>
      <c r="M34" s="26"/>
      <c r="N34" s="26"/>
      <c r="O34" s="26"/>
      <c r="P34" s="26"/>
    </row>
    <row r="35" spans="1:16" x14ac:dyDescent="0.25">
      <c r="A35" s="40" t="e">
        <f>+#REF!</f>
        <v>#REF!</v>
      </c>
      <c r="B35" s="40" t="e">
        <f>+#REF!</f>
        <v>#REF!</v>
      </c>
      <c r="C35" s="42" t="s">
        <v>128</v>
      </c>
      <c r="D35" s="27"/>
      <c r="E35" s="27"/>
      <c r="F35" s="26"/>
      <c r="G35" s="26"/>
      <c r="H35" s="26"/>
      <c r="I35" s="41"/>
      <c r="J35" s="26"/>
      <c r="K35" s="26"/>
      <c r="L35" s="26"/>
      <c r="M35" s="26"/>
      <c r="N35" s="26"/>
      <c r="O35" s="26"/>
      <c r="P35" s="26"/>
    </row>
    <row r="36" spans="1:16" ht="30" x14ac:dyDescent="0.25">
      <c r="A36" s="40" t="e">
        <f>+#REF!</f>
        <v>#REF!</v>
      </c>
      <c r="B36" s="40" t="e">
        <f>+#REF!</f>
        <v>#REF!</v>
      </c>
      <c r="C36" s="42" t="s">
        <v>129</v>
      </c>
      <c r="D36" s="27"/>
      <c r="E36" s="27"/>
      <c r="F36" s="26"/>
      <c r="G36" s="26"/>
      <c r="H36" s="26"/>
      <c r="I36" s="41"/>
      <c r="J36" s="26"/>
      <c r="K36" s="26"/>
      <c r="L36" s="26"/>
      <c r="M36" s="26"/>
      <c r="N36" s="26"/>
      <c r="O36" s="26"/>
      <c r="P36" s="26"/>
    </row>
    <row r="37" spans="1:16" x14ac:dyDescent="0.25">
      <c r="A37" s="40" t="e">
        <f>+#REF!</f>
        <v>#REF!</v>
      </c>
      <c r="B37" s="40" t="e">
        <f>+#REF!</f>
        <v>#REF!</v>
      </c>
      <c r="C37" s="42" t="s">
        <v>130</v>
      </c>
      <c r="D37" s="27"/>
      <c r="E37" s="27"/>
      <c r="F37" s="26"/>
      <c r="G37" s="26"/>
      <c r="H37" s="26"/>
      <c r="I37" s="41"/>
      <c r="J37" s="26"/>
      <c r="K37" s="26"/>
      <c r="L37" s="26"/>
      <c r="M37" s="26"/>
      <c r="N37" s="26"/>
      <c r="O37" s="26"/>
      <c r="P37" s="26"/>
    </row>
    <row r="38" spans="1:16" x14ac:dyDescent="0.25">
      <c r="A38" s="40" t="e">
        <f>+#REF!</f>
        <v>#REF!</v>
      </c>
      <c r="B38" s="40" t="e">
        <f>+#REF!</f>
        <v>#REF!</v>
      </c>
      <c r="C38" s="42" t="s">
        <v>131</v>
      </c>
      <c r="D38" s="27"/>
      <c r="E38" s="27"/>
      <c r="F38" s="26"/>
      <c r="G38" s="26"/>
      <c r="H38" s="26"/>
      <c r="I38" s="41"/>
      <c r="J38" s="26"/>
      <c r="K38" s="26"/>
      <c r="L38" s="26"/>
      <c r="M38" s="26"/>
      <c r="N38" s="26"/>
      <c r="O38" s="26"/>
      <c r="P38" s="26"/>
    </row>
    <row r="39" spans="1:16" x14ac:dyDescent="0.25">
      <c r="A39" s="40" t="e">
        <f>+#REF!</f>
        <v>#REF!</v>
      </c>
      <c r="B39" s="40" t="e">
        <f>+#REF!</f>
        <v>#REF!</v>
      </c>
      <c r="C39" s="42" t="s">
        <v>132</v>
      </c>
      <c r="D39" s="27"/>
      <c r="E39" s="27"/>
      <c r="F39" s="26"/>
      <c r="G39" s="26"/>
      <c r="H39" s="26"/>
      <c r="I39" s="41"/>
      <c r="J39" s="26"/>
      <c r="K39" s="26"/>
      <c r="L39" s="26"/>
      <c r="M39" s="26"/>
      <c r="N39" s="26"/>
      <c r="O39" s="26"/>
      <c r="P39" s="26"/>
    </row>
    <row r="40" spans="1:16" ht="46.5" x14ac:dyDescent="0.35">
      <c r="A40" s="40" t="e">
        <f>+#REF!</f>
        <v>#REF!</v>
      </c>
      <c r="B40" s="40" t="e">
        <f>+#REF!</f>
        <v>#REF!</v>
      </c>
      <c r="C40" s="46" t="s">
        <v>133</v>
      </c>
      <c r="D40" s="27"/>
      <c r="E40" s="27"/>
      <c r="F40" s="26"/>
      <c r="G40" s="26"/>
      <c r="H40" s="26"/>
      <c r="I40" s="41"/>
      <c r="J40" s="26"/>
      <c r="K40" s="26"/>
      <c r="L40" s="26"/>
      <c r="M40" s="26"/>
      <c r="N40" s="26"/>
      <c r="O40" s="26"/>
      <c r="P40" s="26"/>
    </row>
    <row r="41" spans="1:16" ht="30" x14ac:dyDescent="0.25">
      <c r="A41" s="40" t="e">
        <f>+#REF!</f>
        <v>#REF!</v>
      </c>
      <c r="B41" s="40" t="e">
        <f>+#REF!</f>
        <v>#REF!</v>
      </c>
      <c r="C41" s="42" t="s">
        <v>134</v>
      </c>
      <c r="D41" s="27"/>
      <c r="E41" s="27"/>
      <c r="F41" s="26"/>
      <c r="G41" s="26"/>
      <c r="H41" s="26"/>
      <c r="I41" s="41"/>
      <c r="J41" s="26"/>
      <c r="K41" s="26"/>
      <c r="L41" s="26"/>
      <c r="M41" s="26"/>
      <c r="N41" s="26"/>
      <c r="O41" s="26"/>
      <c r="P41" s="26"/>
    </row>
    <row r="42" spans="1:16" x14ac:dyDescent="0.25">
      <c r="A42" s="40" t="e">
        <f>+#REF!</f>
        <v>#REF!</v>
      </c>
      <c r="B42" s="40" t="e">
        <f>+#REF!</f>
        <v>#REF!</v>
      </c>
      <c r="C42" s="42" t="s">
        <v>135</v>
      </c>
      <c r="D42" s="27"/>
      <c r="E42" s="27"/>
      <c r="F42" s="26"/>
      <c r="G42" s="26"/>
      <c r="H42" s="26"/>
      <c r="I42" s="41"/>
      <c r="J42" s="26"/>
      <c r="K42" s="26"/>
      <c r="L42" s="26"/>
      <c r="M42" s="26"/>
      <c r="N42" s="26"/>
      <c r="O42" s="26"/>
      <c r="P42" s="26"/>
    </row>
    <row r="43" spans="1:16" x14ac:dyDescent="0.25">
      <c r="A43" s="40" t="e">
        <f>+#REF!</f>
        <v>#REF!</v>
      </c>
      <c r="B43" s="40" t="e">
        <f>+#REF!</f>
        <v>#REF!</v>
      </c>
      <c r="C43" s="42" t="s">
        <v>136</v>
      </c>
      <c r="D43" s="27"/>
      <c r="E43" s="27"/>
      <c r="F43" s="26"/>
      <c r="G43" s="26"/>
      <c r="H43" s="26"/>
      <c r="I43" s="41"/>
      <c r="J43" s="26"/>
      <c r="K43" s="26"/>
      <c r="L43" s="26"/>
      <c r="M43" s="26"/>
      <c r="N43" s="26"/>
      <c r="O43" s="26"/>
      <c r="P43" s="26"/>
    </row>
    <row r="44" spans="1:16" x14ac:dyDescent="0.25">
      <c r="A44" s="40" t="e">
        <f>+#REF!</f>
        <v>#REF!</v>
      </c>
      <c r="B44" s="40" t="e">
        <f>+#REF!</f>
        <v>#REF!</v>
      </c>
      <c r="C44" s="42" t="s">
        <v>137</v>
      </c>
      <c r="D44" s="27"/>
      <c r="E44" s="27"/>
      <c r="F44" s="26"/>
      <c r="G44" s="26"/>
      <c r="H44" s="26"/>
      <c r="I44" s="41"/>
      <c r="J44" s="26"/>
      <c r="K44" s="26"/>
      <c r="L44" s="26"/>
      <c r="M44" s="26"/>
      <c r="N44" s="26"/>
      <c r="O44" s="26"/>
      <c r="P44" s="26"/>
    </row>
    <row r="45" spans="1:16" ht="30" x14ac:dyDescent="0.25">
      <c r="A45" s="40" t="e">
        <f>+#REF!</f>
        <v>#REF!</v>
      </c>
      <c r="B45" s="40" t="e">
        <f>+#REF!</f>
        <v>#REF!</v>
      </c>
      <c r="C45" s="42" t="s">
        <v>138</v>
      </c>
      <c r="D45" s="27"/>
      <c r="E45" s="27"/>
      <c r="F45" s="26"/>
      <c r="G45" s="26"/>
      <c r="H45" s="26"/>
      <c r="I45" s="41"/>
      <c r="J45" s="26"/>
      <c r="K45" s="26"/>
      <c r="L45" s="26"/>
      <c r="M45" s="26"/>
      <c r="N45" s="26"/>
      <c r="O45" s="26"/>
      <c r="P45" s="26"/>
    </row>
    <row r="46" spans="1:16" x14ac:dyDescent="0.25">
      <c r="A46" s="40" t="e">
        <f>+#REF!</f>
        <v>#REF!</v>
      </c>
      <c r="B46" s="40" t="e">
        <f>+#REF!</f>
        <v>#REF!</v>
      </c>
      <c r="C46" s="42" t="s">
        <v>139</v>
      </c>
      <c r="D46" s="27"/>
      <c r="E46" s="27"/>
      <c r="F46" s="26"/>
      <c r="G46" s="26"/>
      <c r="H46" s="26"/>
      <c r="I46" s="41"/>
      <c r="J46" s="26"/>
      <c r="K46" s="26"/>
      <c r="L46" s="26"/>
      <c r="M46" s="26"/>
      <c r="N46" s="26"/>
      <c r="O46" s="26"/>
      <c r="P46" s="26"/>
    </row>
    <row r="47" spans="1:16" ht="30" x14ac:dyDescent="0.25">
      <c r="A47" s="40" t="e">
        <f>+#REF!</f>
        <v>#REF!</v>
      </c>
      <c r="B47" s="40" t="e">
        <f>+#REF!</f>
        <v>#REF!</v>
      </c>
      <c r="C47" s="42" t="s">
        <v>140</v>
      </c>
      <c r="D47" s="27"/>
      <c r="E47" s="27"/>
      <c r="F47" s="26"/>
      <c r="G47" s="26"/>
      <c r="H47" s="26"/>
      <c r="I47" s="41"/>
      <c r="J47" s="26"/>
      <c r="K47" s="26"/>
      <c r="L47" s="26"/>
      <c r="M47" s="26"/>
      <c r="N47" s="26"/>
      <c r="O47" s="26"/>
      <c r="P47" s="26"/>
    </row>
    <row r="48" spans="1:16" ht="23.25" x14ac:dyDescent="0.35">
      <c r="A48" s="40" t="e">
        <f>+#REF!</f>
        <v>#REF!</v>
      </c>
      <c r="B48" s="40" t="e">
        <f>+#REF!</f>
        <v>#REF!</v>
      </c>
      <c r="C48" s="47" t="s">
        <v>141</v>
      </c>
      <c r="D48" s="27"/>
      <c r="E48" s="27"/>
      <c r="F48" s="26"/>
      <c r="G48" s="26"/>
      <c r="H48" s="26"/>
      <c r="I48" s="41"/>
      <c r="J48" s="26"/>
      <c r="K48" s="26"/>
      <c r="L48" s="26"/>
      <c r="M48" s="26"/>
      <c r="N48" s="26"/>
      <c r="O48" s="26"/>
      <c r="P48" s="26"/>
    </row>
    <row r="49" spans="1:9" x14ac:dyDescent="0.25">
      <c r="C49">
        <f>SUBTOTAL(103,tabAnexo023121720232629[Concepto])</f>
        <v>39</v>
      </c>
      <c r="F49" s="23"/>
      <c r="G49" s="23"/>
      <c r="I49" s="24">
        <f>SUBTOTAL(109,tabAnexo023121720232629[Junio])</f>
        <v>0</v>
      </c>
    </row>
    <row r="59" spans="1:9" x14ac:dyDescent="0.25">
      <c r="C59" s="1" t="s">
        <v>20</v>
      </c>
      <c r="D59" t="s">
        <v>19</v>
      </c>
    </row>
    <row r="60" spans="1:9" x14ac:dyDescent="0.25">
      <c r="A60" s="1" t="s">
        <v>20</v>
      </c>
      <c r="B60" t="s">
        <v>19</v>
      </c>
    </row>
  </sheetData>
  <mergeCells count="5">
    <mergeCell ref="D3:J3"/>
    <mergeCell ref="D4:H4"/>
    <mergeCell ref="C6:P6"/>
    <mergeCell ref="C7:P7"/>
    <mergeCell ref="C8:P8"/>
  </mergeCells>
  <dataValidations count="1">
    <dataValidation type="list" allowBlank="1" showInputMessage="1" showErrorMessage="1" sqref="G10:G48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2" fitToHeight="0" orientation="landscape" r:id="rId1"/>
  <drawing r:id="rId2"/>
  <legacyDrawing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O1" zoomScale="235" zoomScaleNormal="235" workbookViewId="0">
      <pane ySplit="10" topLeftCell="A11" activePane="bottomLeft" state="frozen"/>
      <selection activeCell="C1" sqref="C1"/>
      <selection pane="bottomLeft" activeCell="U10" sqref="U10"/>
    </sheetView>
  </sheetViews>
  <sheetFormatPr baseColWidth="10" defaultRowHeight="15" outlineLevelCol="1" x14ac:dyDescent="0.25"/>
  <cols>
    <col min="1" max="2" width="6" hidden="1" customWidth="1" outlineLevel="1"/>
    <col min="3" max="4" width="14.28515625" customWidth="1" outlineLevel="1"/>
    <col min="5" max="5" width="30.42578125" customWidth="1" outlineLevel="1"/>
    <col min="6" max="6" width="16.7109375" customWidth="1"/>
    <col min="7" max="9" width="18.5703125" customWidth="1"/>
    <col min="10" max="10" width="22.7109375" customWidth="1"/>
    <col min="11" max="11" width="19.140625" customWidth="1"/>
    <col min="12" max="12" width="18.85546875" customWidth="1"/>
    <col min="13" max="13" width="27.42578125" customWidth="1"/>
    <col min="14" max="14" width="14.7109375" customWidth="1"/>
    <col min="15" max="15" width="14.85546875" customWidth="1"/>
    <col min="16" max="16" width="11.7109375" customWidth="1"/>
    <col min="17" max="18" width="18.85546875" customWidth="1"/>
  </cols>
  <sheetData>
    <row r="1" spans="1:21" ht="30" x14ac:dyDescent="0.25">
      <c r="C1" s="3"/>
      <c r="D1" s="3"/>
      <c r="E1" s="69"/>
      <c r="F1" s="4" t="s">
        <v>13</v>
      </c>
      <c r="G1" s="4"/>
      <c r="H1" s="4"/>
      <c r="I1" s="4"/>
      <c r="J1" s="70"/>
      <c r="K1" s="10"/>
      <c r="L1" s="10"/>
    </row>
    <row r="2" spans="1:21" x14ac:dyDescent="0.25">
      <c r="C2" s="3" t="s">
        <v>14</v>
      </c>
      <c r="D2" s="3"/>
      <c r="E2" s="58"/>
      <c r="F2" s="11"/>
      <c r="G2" s="11"/>
      <c r="H2" s="11"/>
      <c r="I2" s="11"/>
      <c r="J2" s="11"/>
      <c r="K2" s="11"/>
      <c r="L2" s="11"/>
    </row>
    <row r="3" spans="1:21" x14ac:dyDescent="0.25">
      <c r="C3" s="1" t="s">
        <v>15</v>
      </c>
      <c r="D3" s="1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x14ac:dyDescent="0.25">
      <c r="C4" s="1" t="s">
        <v>218</v>
      </c>
      <c r="D4" s="1"/>
      <c r="E4" s="11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21" x14ac:dyDescent="0.25">
      <c r="C5" s="1" t="s">
        <v>207</v>
      </c>
      <c r="E5" s="44">
        <v>2021</v>
      </c>
      <c r="J5" s="71"/>
      <c r="K5" s="71"/>
      <c r="L5" s="71"/>
    </row>
    <row r="6" spans="1:21" x14ac:dyDescent="0.25"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x14ac:dyDescent="0.25">
      <c r="C7" s="82" t="s">
        <v>238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21" x14ac:dyDescent="0.25">
      <c r="C8" s="82" t="s">
        <v>236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2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21" ht="75" x14ac:dyDescent="0.25">
      <c r="A10" t="s">
        <v>24</v>
      </c>
      <c r="B10" t="s">
        <v>23</v>
      </c>
      <c r="C10" s="68" t="s">
        <v>219</v>
      </c>
      <c r="D10" s="68" t="s">
        <v>220</v>
      </c>
      <c r="E10" s="68" t="s">
        <v>51</v>
      </c>
      <c r="F10" s="68" t="s">
        <v>221</v>
      </c>
      <c r="G10" s="68" t="s">
        <v>222</v>
      </c>
      <c r="H10" s="68" t="s">
        <v>223</v>
      </c>
      <c r="I10" s="68" t="s">
        <v>224</v>
      </c>
      <c r="J10" s="72" t="s">
        <v>225</v>
      </c>
      <c r="K10" s="68" t="s">
        <v>226</v>
      </c>
      <c r="L10" s="68" t="s">
        <v>227</v>
      </c>
      <c r="M10" s="68" t="s">
        <v>228</v>
      </c>
      <c r="N10" s="68" t="s">
        <v>229</v>
      </c>
      <c r="O10" s="68" t="s">
        <v>230</v>
      </c>
      <c r="P10" s="68" t="s">
        <v>231</v>
      </c>
      <c r="Q10" s="68" t="s">
        <v>232</v>
      </c>
      <c r="R10" s="68" t="s">
        <v>233</v>
      </c>
      <c r="S10" s="68" t="s">
        <v>210</v>
      </c>
      <c r="T10" s="68" t="s">
        <v>212</v>
      </c>
      <c r="U10" s="68" t="s">
        <v>234</v>
      </c>
    </row>
    <row r="11" spans="1:21" x14ac:dyDescent="0.25">
      <c r="A11">
        <f>+[2]Datos!$B$15</f>
        <v>0</v>
      </c>
      <c r="B11">
        <f>+[2]Datos!$B$18</f>
        <v>2021</v>
      </c>
      <c r="F11" s="26"/>
      <c r="G11" s="26"/>
      <c r="H11" s="26"/>
      <c r="I11" s="26"/>
      <c r="J11" s="26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x14ac:dyDescent="0.25">
      <c r="A12">
        <f>+[2]Datos!$B$15</f>
        <v>0</v>
      </c>
      <c r="B12">
        <f>+[2]Datos!$B$18</f>
        <v>2021</v>
      </c>
      <c r="F12" s="26"/>
      <c r="G12" s="26"/>
      <c r="H12" s="26"/>
      <c r="I12" s="26"/>
      <c r="J12" s="26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x14ac:dyDescent="0.25">
      <c r="A13">
        <f>+[2]Datos!$B$15</f>
        <v>0</v>
      </c>
      <c r="B13">
        <f>+[2]Datos!$B$18</f>
        <v>2021</v>
      </c>
      <c r="F13" s="26"/>
      <c r="G13" s="26"/>
      <c r="H13" s="26"/>
      <c r="I13" s="26"/>
      <c r="J13" s="26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x14ac:dyDescent="0.25">
      <c r="A14">
        <f>+[2]Datos!$B$15</f>
        <v>0</v>
      </c>
      <c r="B14">
        <f>+[2]Datos!$B$18</f>
        <v>2021</v>
      </c>
      <c r="F14" s="26"/>
      <c r="G14" s="26"/>
      <c r="H14" s="26"/>
      <c r="I14" s="26"/>
      <c r="J14" s="26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x14ac:dyDescent="0.25">
      <c r="A15">
        <f>+[2]Datos!$B$15</f>
        <v>0</v>
      </c>
      <c r="B15">
        <f>+[2]Datos!$B$18</f>
        <v>2021</v>
      </c>
      <c r="F15" s="26"/>
      <c r="G15" s="26"/>
      <c r="H15" s="26"/>
      <c r="I15" s="26"/>
      <c r="J15" s="26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A16">
        <f>+[2]Datos!$B$15</f>
        <v>0</v>
      </c>
      <c r="B16">
        <f>+[2]Datos!$B$18</f>
        <v>2021</v>
      </c>
      <c r="F16" s="26"/>
      <c r="G16" s="26"/>
      <c r="H16" s="26"/>
      <c r="I16" s="26"/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 x14ac:dyDescent="0.25">
      <c r="A17">
        <f>+[2]Datos!$B$15</f>
        <v>0</v>
      </c>
      <c r="B17">
        <f>+[2]Datos!$B$18</f>
        <v>2021</v>
      </c>
      <c r="F17" s="26"/>
      <c r="G17" s="26"/>
      <c r="H17" s="26"/>
      <c r="I17" s="26"/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x14ac:dyDescent="0.25">
      <c r="A18">
        <f>+[2]Datos!$B$15</f>
        <v>0</v>
      </c>
      <c r="B18">
        <f>+[2]Datos!$B$18</f>
        <v>2021</v>
      </c>
      <c r="F18" s="26"/>
      <c r="G18" s="26"/>
      <c r="H18" s="26"/>
      <c r="I18" s="26"/>
      <c r="J18" s="26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x14ac:dyDescent="0.25">
      <c r="A19">
        <f>+[2]Datos!$B$15</f>
        <v>0</v>
      </c>
      <c r="B19">
        <f>+[2]Datos!$B$18</f>
        <v>2021</v>
      </c>
      <c r="F19" s="26"/>
      <c r="G19" s="26"/>
      <c r="H19" s="26"/>
      <c r="I19" s="26"/>
      <c r="J19" s="2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 x14ac:dyDescent="0.25">
      <c r="A20">
        <f>+[2]Datos!$B$15</f>
        <v>0</v>
      </c>
      <c r="B20">
        <f>+[2]Datos!$B$18</f>
        <v>2021</v>
      </c>
      <c r="F20" s="26"/>
      <c r="G20" s="26"/>
      <c r="H20" s="26"/>
      <c r="I20" s="26"/>
      <c r="J20" s="2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x14ac:dyDescent="0.25">
      <c r="A21">
        <f>+[2]Datos!$B$15</f>
        <v>0</v>
      </c>
      <c r="B21">
        <f>+[2]Datos!$B$18</f>
        <v>2021</v>
      </c>
      <c r="F21" s="26"/>
      <c r="G21" s="26"/>
      <c r="H21" s="26"/>
      <c r="I21" s="26"/>
      <c r="J21" s="2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x14ac:dyDescent="0.25">
      <c r="A22">
        <f>+[2]Datos!$B$15</f>
        <v>0</v>
      </c>
      <c r="B22">
        <f>+[2]Datos!$B$18</f>
        <v>2021</v>
      </c>
      <c r="F22" s="26"/>
      <c r="G22" s="26"/>
      <c r="H22" s="26"/>
      <c r="I22" s="26"/>
      <c r="J22" s="2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 x14ac:dyDescent="0.25">
      <c r="A23">
        <f>+[2]Datos!$B$15</f>
        <v>0</v>
      </c>
      <c r="B23">
        <f>+[2]Datos!$B$18</f>
        <v>2021</v>
      </c>
      <c r="F23" s="26"/>
      <c r="G23" s="26"/>
      <c r="H23" s="26"/>
      <c r="I23" s="26"/>
      <c r="J23" s="2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 x14ac:dyDescent="0.25">
      <c r="A24">
        <f>+[2]Datos!$B$15</f>
        <v>0</v>
      </c>
      <c r="B24">
        <f>+[2]Datos!$B$18</f>
        <v>2021</v>
      </c>
      <c r="F24" s="26"/>
      <c r="G24" s="26"/>
      <c r="H24" s="26"/>
      <c r="I24" s="26"/>
      <c r="J24" s="26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x14ac:dyDescent="0.25">
      <c r="A25">
        <f>+[2]Datos!$B$15</f>
        <v>0</v>
      </c>
      <c r="B25">
        <f>+[2]Datos!$B$18</f>
        <v>2021</v>
      </c>
      <c r="F25" s="26"/>
      <c r="G25" s="26"/>
      <c r="H25" s="26"/>
      <c r="I25" s="26"/>
      <c r="J25" s="26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x14ac:dyDescent="0.25">
      <c r="A26">
        <f>+[2]Datos!$B$15</f>
        <v>0</v>
      </c>
      <c r="B26">
        <f>+[2]Datos!$B$18</f>
        <v>2021</v>
      </c>
      <c r="F26" s="26"/>
      <c r="G26" s="26"/>
      <c r="H26" s="26"/>
      <c r="I26" s="26"/>
      <c r="J26" s="2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x14ac:dyDescent="0.25">
      <c r="A27">
        <f>+[2]Datos!$B$15</f>
        <v>0</v>
      </c>
      <c r="B27">
        <f>+[2]Datos!$B$18</f>
        <v>2021</v>
      </c>
      <c r="F27" s="26"/>
      <c r="G27" s="26"/>
      <c r="H27" s="26"/>
      <c r="I27" s="26"/>
      <c r="J27" s="26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x14ac:dyDescent="0.25">
      <c r="A28">
        <f>+[2]Datos!$B$15</f>
        <v>0</v>
      </c>
      <c r="B28">
        <f>+[2]Datos!$B$18</f>
        <v>2021</v>
      </c>
      <c r="F28" s="26"/>
      <c r="G28" s="26"/>
      <c r="H28" s="26"/>
      <c r="I28" s="26"/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x14ac:dyDescent="0.25">
      <c r="A29">
        <f>+[2]Datos!$B$15</f>
        <v>0</v>
      </c>
      <c r="B29">
        <f>+[2]Datos!$B$18</f>
        <v>2021</v>
      </c>
      <c r="F29" s="26"/>
      <c r="G29" s="26"/>
      <c r="H29" s="26"/>
      <c r="I29" s="26"/>
      <c r="J29" s="2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x14ac:dyDescent="0.25">
      <c r="A30">
        <f>+[2]Datos!$B$15</f>
        <v>0</v>
      </c>
      <c r="B30">
        <f>+[2]Datos!$B$18</f>
        <v>2021</v>
      </c>
      <c r="F30" s="26"/>
      <c r="G30" s="26"/>
      <c r="H30" s="26"/>
      <c r="I30" s="26"/>
      <c r="J30" s="26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x14ac:dyDescent="0.25">
      <c r="A31">
        <f>+[2]Datos!$B$15</f>
        <v>0</v>
      </c>
      <c r="B31">
        <f>+[2]Datos!$B$18</f>
        <v>2021</v>
      </c>
      <c r="F31" s="26"/>
      <c r="G31" s="26"/>
      <c r="H31" s="26"/>
      <c r="I31" s="26"/>
      <c r="J31" s="26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x14ac:dyDescent="0.25">
      <c r="A32">
        <f>+[2]Datos!$B$15</f>
        <v>0</v>
      </c>
      <c r="B32">
        <f>+[2]Datos!$B$18</f>
        <v>2021</v>
      </c>
      <c r="F32" s="26"/>
      <c r="G32" s="26"/>
      <c r="H32" s="26"/>
      <c r="I32" s="26"/>
      <c r="J32" s="26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x14ac:dyDescent="0.25">
      <c r="A33" t="s">
        <v>9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44" spans="1:21" x14ac:dyDescent="0.25">
      <c r="A44">
        <v>0</v>
      </c>
      <c r="C44" t="s">
        <v>235</v>
      </c>
    </row>
    <row r="45" spans="1:21" x14ac:dyDescent="0.25">
      <c r="F45" s="9"/>
    </row>
    <row r="46" spans="1:21" x14ac:dyDescent="0.25"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1" x14ac:dyDescent="0.25"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</sheetData>
  <mergeCells count="6">
    <mergeCell ref="E3:S3"/>
    <mergeCell ref="E4:S4"/>
    <mergeCell ref="C6:N6"/>
    <mergeCell ref="C7:N7"/>
    <mergeCell ref="C9:N9"/>
    <mergeCell ref="C8:N8"/>
  </mergeCells>
  <dataValidations count="2">
    <dataValidation type="list" allowBlank="1" showInputMessage="1" showErrorMessage="1" sqref="I11:I32">
      <formula1>"Federal, Estatal, Ingresos Propios, Mixto"</formula1>
    </dataValidation>
    <dataValidation type="list" allowBlank="1" showInputMessage="1" showErrorMessage="1" sqref="D11:D32">
      <formula1>"Licitación Pública, Concurso por invitación,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  <legacyDrawing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P1" zoomScale="235" zoomScaleNormal="235" workbookViewId="0">
      <pane ySplit="10" topLeftCell="A29" activePane="bottomLeft" state="frozen"/>
      <selection activeCell="C1" sqref="C1"/>
      <selection pane="bottomLeft" activeCell="S10" sqref="S10:T10"/>
    </sheetView>
  </sheetViews>
  <sheetFormatPr baseColWidth="10" defaultRowHeight="15" outlineLevelCol="1" x14ac:dyDescent="0.25"/>
  <cols>
    <col min="1" max="2" width="6" hidden="1" customWidth="1" outlineLevel="1"/>
    <col min="3" max="3" width="13.42578125" customWidth="1" outlineLevel="1"/>
    <col min="4" max="4" width="16" customWidth="1" outlineLevel="1"/>
    <col min="5" max="5" width="16.7109375" customWidth="1"/>
    <col min="6" max="6" width="34.42578125" customWidth="1"/>
    <col min="7" max="7" width="22.7109375" customWidth="1"/>
    <col min="8" max="11" width="20.7109375" customWidth="1"/>
    <col min="12" max="12" width="15.42578125" customWidth="1"/>
    <col min="13" max="13" width="20.28515625" customWidth="1"/>
    <col min="14" max="14" width="16.42578125" customWidth="1"/>
    <col min="15" max="16" width="16.85546875" customWidth="1"/>
    <col min="17" max="17" width="14" customWidth="1"/>
    <col min="18" max="18" width="18.85546875" customWidth="1"/>
    <col min="19" max="19" width="19.28515625" customWidth="1"/>
  </cols>
  <sheetData>
    <row r="1" spans="1:21" ht="30" x14ac:dyDescent="0.25">
      <c r="C1" s="3"/>
      <c r="D1" s="8"/>
      <c r="E1" s="4" t="s">
        <v>13</v>
      </c>
      <c r="F1" s="86"/>
      <c r="G1" s="86"/>
      <c r="H1" s="86"/>
      <c r="I1" s="86"/>
      <c r="J1" s="86"/>
      <c r="K1" s="86"/>
    </row>
    <row r="2" spans="1:21" x14ac:dyDescent="0.25">
      <c r="C2" s="3" t="s">
        <v>14</v>
      </c>
      <c r="E2" s="88"/>
      <c r="F2" s="89"/>
      <c r="G2" s="89"/>
      <c r="H2" s="89"/>
      <c r="I2" s="89"/>
      <c r="J2" s="89"/>
      <c r="K2" s="89"/>
    </row>
    <row r="3" spans="1:21" x14ac:dyDescent="0.25">
      <c r="C3" s="1" t="s">
        <v>15</v>
      </c>
      <c r="E3" s="90"/>
      <c r="F3" s="91"/>
      <c r="G3" s="91"/>
      <c r="H3" s="91"/>
      <c r="I3" s="91"/>
      <c r="J3" s="91"/>
      <c r="K3" s="91"/>
    </row>
    <row r="4" spans="1:21" x14ac:dyDescent="0.25">
      <c r="C4" s="1" t="s">
        <v>16</v>
      </c>
      <c r="E4" s="90"/>
      <c r="F4" s="91"/>
      <c r="G4" s="91"/>
      <c r="H4" s="91"/>
      <c r="I4" s="91"/>
      <c r="J4" s="91"/>
      <c r="K4" s="59"/>
    </row>
    <row r="5" spans="1:21" x14ac:dyDescent="0.25">
      <c r="C5" s="1" t="s">
        <v>207</v>
      </c>
      <c r="D5" s="44"/>
      <c r="E5" s="44">
        <v>2021</v>
      </c>
    </row>
    <row r="6" spans="1:21" x14ac:dyDescent="0.25">
      <c r="E6" s="82"/>
      <c r="F6" s="82"/>
      <c r="G6" s="82"/>
      <c r="H6" s="82"/>
      <c r="I6" s="82"/>
      <c r="J6" s="82"/>
      <c r="K6" s="82"/>
    </row>
    <row r="7" spans="1:21" x14ac:dyDescent="0.25">
      <c r="E7" s="82" t="s">
        <v>208</v>
      </c>
      <c r="F7" s="82"/>
      <c r="G7" s="82"/>
      <c r="H7" s="82"/>
      <c r="I7" s="82"/>
      <c r="J7" s="82"/>
      <c r="K7" s="82"/>
    </row>
    <row r="8" spans="1:21" x14ac:dyDescent="0.25">
      <c r="E8" s="82" t="s">
        <v>237</v>
      </c>
      <c r="F8" s="82"/>
      <c r="G8" s="82"/>
      <c r="H8" s="82"/>
      <c r="I8" s="82"/>
      <c r="J8" s="82"/>
      <c r="K8" s="82"/>
    </row>
    <row r="9" spans="1:21" x14ac:dyDescent="0.25">
      <c r="E9" s="82"/>
      <c r="F9" s="82"/>
      <c r="G9" s="82"/>
      <c r="H9" s="82"/>
      <c r="I9" s="82"/>
      <c r="J9" s="82"/>
      <c r="K9" s="82"/>
    </row>
    <row r="10" spans="1:21" ht="105" x14ac:dyDescent="0.25">
      <c r="A10" t="s">
        <v>24</v>
      </c>
      <c r="B10" t="s">
        <v>23</v>
      </c>
      <c r="C10" s="68" t="s">
        <v>300</v>
      </c>
      <c r="D10" s="68" t="s">
        <v>209</v>
      </c>
      <c r="E10" s="68" t="s">
        <v>210</v>
      </c>
      <c r="F10" s="68" t="s">
        <v>211</v>
      </c>
      <c r="G10" s="68" t="s">
        <v>302</v>
      </c>
      <c r="H10" s="68" t="s">
        <v>301</v>
      </c>
      <c r="I10" s="68" t="s">
        <v>299</v>
      </c>
      <c r="J10" s="68" t="s">
        <v>298</v>
      </c>
      <c r="K10" s="68" t="s">
        <v>50</v>
      </c>
      <c r="L10" s="68" t="s">
        <v>213</v>
      </c>
      <c r="M10" s="68" t="s">
        <v>214</v>
      </c>
      <c r="N10" s="68" t="s">
        <v>215</v>
      </c>
      <c r="O10" s="72" t="s">
        <v>216</v>
      </c>
      <c r="P10" s="72" t="s">
        <v>282</v>
      </c>
      <c r="Q10" s="72" t="s">
        <v>283</v>
      </c>
      <c r="R10" s="72" t="s">
        <v>284</v>
      </c>
      <c r="S10" s="72" t="s">
        <v>285</v>
      </c>
      <c r="T10" s="72" t="s">
        <v>286</v>
      </c>
      <c r="U10" s="75" t="s">
        <v>287</v>
      </c>
    </row>
    <row r="11" spans="1:21" x14ac:dyDescent="0.25">
      <c r="A11">
        <f>+[2]Datos!$B$15</f>
        <v>0</v>
      </c>
      <c r="B11">
        <f>+[2]Datos!$B$18</f>
        <v>2021</v>
      </c>
      <c r="E11" s="26"/>
      <c r="F11" s="26"/>
      <c r="G11" s="26"/>
      <c r="H11" s="28"/>
      <c r="I11" s="28"/>
      <c r="J11" s="28"/>
      <c r="K11" s="28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25">
      <c r="A12">
        <f>+[2]Datos!$B$15</f>
        <v>0</v>
      </c>
      <c r="B12">
        <f>+[2]Datos!$B$18</f>
        <v>2021</v>
      </c>
      <c r="E12" s="26"/>
      <c r="F12" s="26"/>
      <c r="G12" s="26"/>
      <c r="H12" s="28"/>
      <c r="I12" s="28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>
        <f>+[2]Datos!$B$15</f>
        <v>0</v>
      </c>
      <c r="B13">
        <f>+[2]Datos!$B$18</f>
        <v>2021</v>
      </c>
      <c r="E13" s="26"/>
      <c r="F13" s="26"/>
      <c r="G13" s="26"/>
      <c r="H13" s="28"/>
      <c r="I13" s="28"/>
      <c r="J13" s="28"/>
      <c r="K13" s="28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25">
      <c r="A14">
        <f>+[2]Datos!$B$15</f>
        <v>0</v>
      </c>
      <c r="B14">
        <f>+[2]Datos!$B$18</f>
        <v>2021</v>
      </c>
      <c r="E14" s="26"/>
      <c r="F14" s="26"/>
      <c r="G14" s="26"/>
      <c r="H14" s="28"/>
      <c r="I14" s="28"/>
      <c r="J14" s="28"/>
      <c r="K14" s="28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5">
      <c r="A15">
        <f>+[2]Datos!$B$15</f>
        <v>0</v>
      </c>
      <c r="B15">
        <f>+[2]Datos!$B$18</f>
        <v>2021</v>
      </c>
      <c r="E15" s="26"/>
      <c r="F15" s="26"/>
      <c r="G15" s="26"/>
      <c r="H15" s="28"/>
      <c r="I15" s="28"/>
      <c r="J15" s="28"/>
      <c r="K15" s="28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25">
      <c r="A16">
        <f>+[2]Datos!$B$15</f>
        <v>0</v>
      </c>
      <c r="B16">
        <f>+[2]Datos!$B$18</f>
        <v>2021</v>
      </c>
      <c r="E16" s="26"/>
      <c r="F16" s="26"/>
      <c r="G16" s="26"/>
      <c r="H16" s="28"/>
      <c r="I16" s="28"/>
      <c r="J16" s="28"/>
      <c r="K16" s="28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25">
      <c r="A17">
        <f>+[2]Datos!$B$15</f>
        <v>0</v>
      </c>
      <c r="B17">
        <f>+[2]Datos!$B$18</f>
        <v>2021</v>
      </c>
      <c r="E17" s="26"/>
      <c r="F17" s="26"/>
      <c r="G17" s="26"/>
      <c r="H17" s="28"/>
      <c r="I17" s="28"/>
      <c r="J17" s="28"/>
      <c r="K17" s="28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x14ac:dyDescent="0.25">
      <c r="A18">
        <f>+[2]Datos!$B$15</f>
        <v>0</v>
      </c>
      <c r="B18">
        <f>+[2]Datos!$B$18</f>
        <v>2021</v>
      </c>
      <c r="E18" s="26"/>
      <c r="F18" s="26"/>
      <c r="G18" s="26"/>
      <c r="H18" s="28"/>
      <c r="I18" s="28"/>
      <c r="J18" s="28"/>
      <c r="K18" s="28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>
        <f>+[2]Datos!$B$15</f>
        <v>0</v>
      </c>
      <c r="B19">
        <f>+[2]Datos!$B$18</f>
        <v>2021</v>
      </c>
      <c r="E19" s="26"/>
      <c r="F19" s="26"/>
      <c r="G19" s="26"/>
      <c r="H19" s="28"/>
      <c r="I19" s="28"/>
      <c r="J19" s="28"/>
      <c r="K19" s="28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>
        <f>+[2]Datos!$B$15</f>
        <v>0</v>
      </c>
      <c r="B20">
        <f>+[2]Datos!$B$18</f>
        <v>2021</v>
      </c>
      <c r="E20" s="26"/>
      <c r="F20" s="26"/>
      <c r="G20" s="26"/>
      <c r="H20" s="28"/>
      <c r="I20" s="28"/>
      <c r="J20" s="28"/>
      <c r="K20" s="28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>
        <f>+[2]Datos!$B$15</f>
        <v>0</v>
      </c>
      <c r="B21">
        <f>+[2]Datos!$B$18</f>
        <v>2021</v>
      </c>
      <c r="E21" s="26"/>
      <c r="F21" s="26"/>
      <c r="G21" s="26"/>
      <c r="H21" s="28"/>
      <c r="I21" s="28"/>
      <c r="J21" s="28"/>
      <c r="K21" s="28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>
        <f>+[2]Datos!$B$15</f>
        <v>0</v>
      </c>
      <c r="B22">
        <f>+[2]Datos!$B$18</f>
        <v>2021</v>
      </c>
      <c r="E22" s="26"/>
      <c r="F22" s="26"/>
      <c r="G22" s="26"/>
      <c r="H22" s="28"/>
      <c r="I22" s="28"/>
      <c r="J22" s="28"/>
      <c r="K22" s="28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>
        <f>+[2]Datos!$B$15</f>
        <v>0</v>
      </c>
      <c r="B23">
        <f>+[2]Datos!$B$18</f>
        <v>2021</v>
      </c>
      <c r="E23" s="26"/>
      <c r="F23" s="26"/>
      <c r="G23" s="26"/>
      <c r="H23" s="28"/>
      <c r="I23" s="28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x14ac:dyDescent="0.25">
      <c r="A24">
        <f>+[2]Datos!$B$15</f>
        <v>0</v>
      </c>
      <c r="B24">
        <f>+[2]Datos!$B$18</f>
        <v>2021</v>
      </c>
      <c r="E24" s="26"/>
      <c r="F24" s="26"/>
      <c r="G24" s="26"/>
      <c r="H24" s="28"/>
      <c r="I24" s="28"/>
      <c r="J24" s="28"/>
      <c r="K24" s="28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x14ac:dyDescent="0.25">
      <c r="A25">
        <f>+[2]Datos!$B$15</f>
        <v>0</v>
      </c>
      <c r="B25">
        <f>+[2]Datos!$B$18</f>
        <v>2021</v>
      </c>
      <c r="E25" s="26"/>
      <c r="F25" s="26"/>
      <c r="G25" s="26"/>
      <c r="H25" s="28"/>
      <c r="I25" s="28"/>
      <c r="J25" s="28"/>
      <c r="K25" s="28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x14ac:dyDescent="0.25">
      <c r="A26">
        <f>+[2]Datos!$B$15</f>
        <v>0</v>
      </c>
      <c r="B26">
        <f>+[2]Datos!$B$18</f>
        <v>2021</v>
      </c>
      <c r="E26" s="26"/>
      <c r="F26" s="26"/>
      <c r="G26" s="26"/>
      <c r="H26" s="28"/>
      <c r="I26" s="28"/>
      <c r="J26" s="28"/>
      <c r="K26" s="28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25">
      <c r="A27">
        <f>+[2]Datos!$B$15</f>
        <v>0</v>
      </c>
      <c r="B27">
        <f>+[2]Datos!$B$18</f>
        <v>2021</v>
      </c>
      <c r="E27" s="26"/>
      <c r="F27" s="26"/>
      <c r="G27" s="26"/>
      <c r="H27" s="28"/>
      <c r="I27" s="28"/>
      <c r="J27" s="28"/>
      <c r="K27" s="28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25">
      <c r="A28">
        <f>+[2]Datos!$B$15</f>
        <v>0</v>
      </c>
      <c r="B28">
        <f>+[2]Datos!$B$18</f>
        <v>2021</v>
      </c>
      <c r="E28" s="26"/>
      <c r="F28" s="26"/>
      <c r="G28" s="26"/>
      <c r="H28" s="28"/>
      <c r="I28" s="28"/>
      <c r="J28" s="28"/>
      <c r="K28" s="28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25">
      <c r="A29">
        <f>+[2]Datos!$B$15</f>
        <v>0</v>
      </c>
      <c r="B29">
        <f>+[2]Datos!$B$18</f>
        <v>2021</v>
      </c>
      <c r="E29" s="26"/>
      <c r="F29" s="26"/>
      <c r="G29" s="26"/>
      <c r="H29" s="28"/>
      <c r="I29" s="28"/>
      <c r="J29" s="28"/>
      <c r="K29" s="28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x14ac:dyDescent="0.25">
      <c r="A30">
        <f>+[2]Datos!$B$15</f>
        <v>0</v>
      </c>
      <c r="B30">
        <f>+[2]Datos!$B$18</f>
        <v>2021</v>
      </c>
      <c r="E30" s="26"/>
      <c r="F30" s="26"/>
      <c r="G30" s="26"/>
      <c r="H30" s="28"/>
      <c r="I30" s="28"/>
      <c r="J30" s="28"/>
      <c r="K30" s="28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x14ac:dyDescent="0.25">
      <c r="A31">
        <f>+[2]Datos!$B$15</f>
        <v>0</v>
      </c>
      <c r="B31">
        <f>+[2]Datos!$B$18</f>
        <v>2021</v>
      </c>
      <c r="E31" s="26"/>
      <c r="F31" s="26"/>
      <c r="G31" s="26"/>
      <c r="H31" s="28"/>
      <c r="I31" s="28"/>
      <c r="J31" s="28"/>
      <c r="K31" s="28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x14ac:dyDescent="0.25">
      <c r="A32">
        <f>+[2]Datos!$B$15</f>
        <v>0</v>
      </c>
      <c r="B32">
        <f>+[2]Datos!$B$18</f>
        <v>2021</v>
      </c>
      <c r="E32" s="26"/>
      <c r="F32" s="26"/>
      <c r="G32" s="26"/>
      <c r="H32" s="28"/>
      <c r="I32" s="28"/>
      <c r="J32" s="28"/>
      <c r="K32" s="28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11" x14ac:dyDescent="0.25">
      <c r="A33" t="s">
        <v>9</v>
      </c>
      <c r="C33">
        <f>SUBTOTAL(103,tabAnexo01132825[Tipo de Contrato (por objeto de gasto)])</f>
        <v>0</v>
      </c>
      <c r="D33">
        <f>SUBTOTAL(103,tabAnexo01132825[Tipo de Procedimiento])</f>
        <v>0</v>
      </c>
      <c r="E33">
        <f>SUBTOTAL(103,tabAnexo01132825[Núm. De Contrato ])</f>
        <v>0</v>
      </c>
      <c r="H33" s="7">
        <f>SUBTOTAL(109,tabAnexo01132825[Importe con IVA Contratado])</f>
        <v>0</v>
      </c>
      <c r="I33" s="76"/>
      <c r="J33" s="76"/>
      <c r="K33" s="9"/>
    </row>
    <row r="43" spans="1:11" x14ac:dyDescent="0.25">
      <c r="C43" t="s">
        <v>217</v>
      </c>
    </row>
    <row r="45" spans="1:11" x14ac:dyDescent="0.25">
      <c r="E45" s="1"/>
    </row>
    <row r="46" spans="1:11" x14ac:dyDescent="0.25">
      <c r="F46" s="25"/>
      <c r="G46" s="25"/>
      <c r="H46" s="25"/>
      <c r="I46" s="25"/>
      <c r="J46" s="25"/>
      <c r="K46" s="25"/>
    </row>
    <row r="47" spans="1:11" x14ac:dyDescent="0.25">
      <c r="F47" s="25"/>
      <c r="G47" s="25"/>
      <c r="H47" s="25"/>
      <c r="I47" s="25"/>
      <c r="J47" s="25"/>
      <c r="K47" s="25"/>
    </row>
  </sheetData>
  <mergeCells count="8">
    <mergeCell ref="E9:K9"/>
    <mergeCell ref="E8:K8"/>
    <mergeCell ref="F1:K1"/>
    <mergeCell ref="E2:K2"/>
    <mergeCell ref="E3:K3"/>
    <mergeCell ref="E4:J4"/>
    <mergeCell ref="E6:K6"/>
    <mergeCell ref="E7:K7"/>
  </mergeCells>
  <dataValidations count="3">
    <dataValidation type="list" allowBlank="1" showInputMessage="1" showErrorMessage="1" sqref="N11:N32">
      <formula1>"Federal, Estatal, Ingresos Propios, Mixto"</formula1>
    </dataValidation>
    <dataValidation type="list" allowBlank="1" showInputMessage="1" showErrorMessage="1" sqref="C11:C32">
      <formula1>"Adquisición, Servicio, Arrendamiento, Obra Pública"</formula1>
    </dataValidation>
    <dataValidation type="list" allowBlank="1" showInputMessage="1" showErrorMessage="1" sqref="E11:E32">
      <formula1>"Licitación Pública, Invitación a cuando menos 5 personas,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drawing r:id="rId2"/>
  <legacy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tabSelected="1" topLeftCell="V1" zoomScale="190" zoomScaleNormal="190" workbookViewId="0">
      <selection activeCell="AC12" sqref="AC12"/>
    </sheetView>
  </sheetViews>
  <sheetFormatPr baseColWidth="10" defaultRowHeight="15" outlineLevelCol="2" x14ac:dyDescent="0.25"/>
  <cols>
    <col min="1" max="1" width="15.42578125" customWidth="1"/>
    <col min="2" max="2" width="12.7109375" customWidth="1"/>
    <col min="3" max="3" width="27.42578125" customWidth="1"/>
    <col min="4" max="4" width="21" customWidth="1"/>
    <col min="5" max="6" width="11.7109375" customWidth="1"/>
    <col min="7" max="7" width="14" customWidth="1"/>
    <col min="8" max="9" width="13.28515625" customWidth="1" outlineLevel="1"/>
    <col min="10" max="10" width="18.140625" customWidth="1" outlineLevel="1"/>
    <col min="11" max="11" width="17.140625" customWidth="1" outlineLevel="1"/>
    <col min="12" max="12" width="13.28515625" customWidth="1" outlineLevel="1"/>
    <col min="13" max="13" width="16" customWidth="1" outlineLevel="1"/>
    <col min="14" max="14" width="13.28515625" customWidth="1" outlineLevel="1"/>
    <col min="15" max="16" width="11.42578125" customWidth="1" outlineLevel="1"/>
    <col min="17" max="17" width="17.42578125" customWidth="1" outlineLevel="1"/>
    <col min="18" max="18" width="24" customWidth="1" outlineLevel="1"/>
    <col min="19" max="19" width="23" customWidth="1" outlineLevel="1"/>
    <col min="20" max="20" width="40.42578125" customWidth="1" outlineLevel="1"/>
    <col min="21" max="21" width="15.42578125" customWidth="1"/>
    <col min="22" max="22" width="20.85546875" customWidth="1" outlineLevel="2"/>
    <col min="23" max="23" width="15.5703125" customWidth="1" outlineLevel="2"/>
    <col min="24" max="24" width="16.42578125" customWidth="1" outlineLevel="2"/>
    <col min="25" max="25" width="14.85546875" customWidth="1" outlineLevel="2"/>
    <col min="26" max="26" width="16.5703125" customWidth="1" outlineLevel="2"/>
    <col min="27" max="27" width="13" customWidth="1" outlineLevel="2"/>
    <col min="28" max="28" width="13.140625" bestFit="1" customWidth="1"/>
  </cols>
  <sheetData>
    <row r="1" spans="1:30" ht="38.25" customHeight="1" x14ac:dyDescent="0.25">
      <c r="A1" s="36"/>
      <c r="B1" s="8"/>
      <c r="C1" s="37" t="s">
        <v>13</v>
      </c>
      <c r="D1" s="64"/>
      <c r="E1" s="65"/>
      <c r="F1" s="65"/>
      <c r="G1" s="65"/>
      <c r="H1" s="19"/>
      <c r="I1" s="20"/>
    </row>
    <row r="2" spans="1:30" x14ac:dyDescent="0.25">
      <c r="A2" s="3" t="s">
        <v>14</v>
      </c>
      <c r="C2" s="60"/>
      <c r="D2" s="61"/>
      <c r="E2" s="61"/>
      <c r="F2" s="61"/>
      <c r="G2" s="61"/>
      <c r="H2" s="21"/>
      <c r="I2" s="20"/>
    </row>
    <row r="3" spans="1:30" x14ac:dyDescent="0.25">
      <c r="A3" s="1" t="s">
        <v>15</v>
      </c>
      <c r="C3" s="62"/>
      <c r="D3" s="63"/>
      <c r="E3" s="63"/>
      <c r="F3" s="63"/>
      <c r="G3" s="63"/>
      <c r="H3" s="21"/>
      <c r="I3" s="20"/>
    </row>
    <row r="4" spans="1:30" x14ac:dyDescent="0.25">
      <c r="A4" s="1" t="s">
        <v>218</v>
      </c>
      <c r="C4" s="62"/>
      <c r="D4" s="63"/>
      <c r="E4" s="63"/>
      <c r="F4" s="63"/>
      <c r="G4" s="63"/>
      <c r="H4" s="20"/>
      <c r="I4" s="20"/>
    </row>
    <row r="5" spans="1:30" x14ac:dyDescent="0.25">
      <c r="A5" s="1" t="s">
        <v>207</v>
      </c>
      <c r="B5" s="44"/>
      <c r="C5" s="44">
        <v>2021</v>
      </c>
      <c r="E5" s="21"/>
      <c r="H5" s="20"/>
    </row>
    <row r="6" spans="1:30" x14ac:dyDescent="0.25">
      <c r="A6" s="82" t="s">
        <v>274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30" x14ac:dyDescent="0.25">
      <c r="A7" s="82" t="s">
        <v>281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</row>
    <row r="8" spans="1:30" x14ac:dyDescent="0.25">
      <c r="A8" s="82" t="s">
        <v>273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30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30" s="20" customFormat="1" ht="15" customHeight="1" x14ac:dyDescent="0.25">
      <c r="A10" s="120" t="s">
        <v>239</v>
      </c>
      <c r="B10" s="120"/>
      <c r="C10" s="120"/>
      <c r="D10" s="120" t="s">
        <v>240</v>
      </c>
      <c r="E10" s="120"/>
      <c r="F10" s="120"/>
      <c r="G10" s="125" t="s">
        <v>241</v>
      </c>
      <c r="H10" s="125"/>
      <c r="I10" s="125"/>
      <c r="J10" s="125" t="s">
        <v>242</v>
      </c>
      <c r="K10" s="125"/>
      <c r="L10" s="125"/>
      <c r="M10" s="125" t="s">
        <v>243</v>
      </c>
      <c r="N10" s="125"/>
      <c r="O10" s="125"/>
      <c r="P10" s="125"/>
      <c r="Q10" s="125"/>
      <c r="R10" s="125"/>
      <c r="S10" s="125"/>
      <c r="T10" s="125"/>
      <c r="U10" s="125" t="s">
        <v>244</v>
      </c>
      <c r="V10" s="125"/>
      <c r="W10" s="125"/>
      <c r="X10" s="125"/>
      <c r="Y10" s="125"/>
      <c r="Z10" s="125"/>
      <c r="AA10" s="73"/>
      <c r="AB10" s="73"/>
    </row>
    <row r="11" spans="1:30" ht="63" customHeight="1" x14ac:dyDescent="0.25">
      <c r="A11" s="68" t="s">
        <v>245</v>
      </c>
      <c r="B11" s="68" t="s">
        <v>246</v>
      </c>
      <c r="C11" s="68" t="s">
        <v>247</v>
      </c>
      <c r="D11" s="68" t="s">
        <v>248</v>
      </c>
      <c r="E11" s="72" t="s">
        <v>249</v>
      </c>
      <c r="F11" s="74" t="s">
        <v>250</v>
      </c>
      <c r="G11" s="68" t="s">
        <v>251</v>
      </c>
      <c r="H11" s="68" t="s">
        <v>252</v>
      </c>
      <c r="I11" s="68" t="s">
        <v>253</v>
      </c>
      <c r="J11" s="22" t="s">
        <v>254</v>
      </c>
      <c r="K11" s="22" t="s">
        <v>255</v>
      </c>
      <c r="L11" s="22" t="s">
        <v>256</v>
      </c>
      <c r="M11" s="22" t="s">
        <v>257</v>
      </c>
      <c r="N11" s="22" t="s">
        <v>258</v>
      </c>
      <c r="O11" s="22" t="s">
        <v>259</v>
      </c>
      <c r="P11" s="22" t="s">
        <v>260</v>
      </c>
      <c r="Q11" s="22" t="s">
        <v>261</v>
      </c>
      <c r="R11" s="22" t="s">
        <v>262</v>
      </c>
      <c r="S11" s="22" t="s">
        <v>263</v>
      </c>
      <c r="T11" s="22" t="s">
        <v>264</v>
      </c>
      <c r="U11" s="22" t="s">
        <v>265</v>
      </c>
      <c r="V11" s="22" t="s">
        <v>266</v>
      </c>
      <c r="W11" s="22" t="s">
        <v>267</v>
      </c>
      <c r="X11" s="22" t="s">
        <v>268</v>
      </c>
      <c r="Y11" s="22" t="s">
        <v>269</v>
      </c>
      <c r="Z11" s="22" t="s">
        <v>270</v>
      </c>
      <c r="AA11" s="22" t="s">
        <v>271</v>
      </c>
      <c r="AB11" s="22" t="s">
        <v>272</v>
      </c>
      <c r="AC11" s="81" t="s">
        <v>285</v>
      </c>
      <c r="AD11" s="81" t="s">
        <v>286</v>
      </c>
    </row>
    <row r="12" spans="1:30" x14ac:dyDescent="0.25">
      <c r="A12" s="29"/>
      <c r="B12" s="29"/>
      <c r="C12" s="29"/>
      <c r="D12" s="29"/>
      <c r="E12" s="27"/>
      <c r="F12" s="26"/>
      <c r="G12" s="28"/>
      <c r="H12" s="28"/>
      <c r="I12" s="28"/>
      <c r="J12" s="3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54"/>
      <c r="V12" s="28"/>
      <c r="W12" s="28"/>
      <c r="X12" s="28"/>
      <c r="Y12" s="28"/>
      <c r="Z12" s="28"/>
      <c r="AA12" s="28"/>
      <c r="AB12" s="54"/>
      <c r="AC12" s="28"/>
      <c r="AD12" s="28"/>
    </row>
    <row r="13" spans="1:30" x14ac:dyDescent="0.25">
      <c r="A13" s="29"/>
      <c r="B13" s="29"/>
      <c r="C13" s="29"/>
      <c r="D13" s="29"/>
      <c r="E13" s="26"/>
      <c r="F13" s="26"/>
      <c r="G13" s="28"/>
      <c r="H13" s="28"/>
      <c r="I13" s="28"/>
      <c r="J13" s="3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55"/>
      <c r="V13" s="28"/>
      <c r="W13" s="28"/>
      <c r="X13" s="28"/>
      <c r="Y13" s="28"/>
      <c r="Z13" s="28"/>
      <c r="AA13" s="28"/>
      <c r="AB13" s="53"/>
      <c r="AC13" s="28"/>
      <c r="AD13" s="28"/>
    </row>
    <row r="14" spans="1:30" x14ac:dyDescent="0.25">
      <c r="A14" s="29"/>
      <c r="B14" s="29"/>
      <c r="C14" s="29"/>
      <c r="D14" s="29"/>
      <c r="E14" s="26"/>
      <c r="F14" s="26"/>
      <c r="G14" s="28"/>
      <c r="H14" s="28"/>
      <c r="I14" s="28"/>
      <c r="J14" s="31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55"/>
      <c r="V14" s="28"/>
      <c r="W14" s="28"/>
      <c r="X14" s="28"/>
      <c r="Y14" s="28"/>
      <c r="Z14" s="28"/>
      <c r="AA14" s="28"/>
      <c r="AB14" s="53"/>
      <c r="AC14" s="28"/>
      <c r="AD14" s="28"/>
    </row>
    <row r="15" spans="1:30" x14ac:dyDescent="0.25">
      <c r="A15" s="29"/>
      <c r="B15" s="29"/>
      <c r="C15" s="29"/>
      <c r="D15" s="29"/>
      <c r="E15" s="26"/>
      <c r="F15" s="26"/>
      <c r="G15" s="28"/>
      <c r="H15" s="28"/>
      <c r="I15" s="28"/>
      <c r="J15" s="3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55"/>
      <c r="V15" s="28"/>
      <c r="W15" s="28"/>
      <c r="X15" s="28"/>
      <c r="Y15" s="28"/>
      <c r="Z15" s="28"/>
      <c r="AA15" s="28"/>
      <c r="AB15" s="53"/>
      <c r="AC15" s="28"/>
      <c r="AD15" s="28"/>
    </row>
    <row r="16" spans="1:30" x14ac:dyDescent="0.25">
      <c r="A16" s="29"/>
      <c r="B16" s="29"/>
      <c r="C16" s="29"/>
      <c r="D16" s="29"/>
      <c r="E16" s="26"/>
      <c r="F16" s="26"/>
      <c r="G16" s="28"/>
      <c r="H16" s="28"/>
      <c r="I16" s="28"/>
      <c r="J16" s="31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55"/>
      <c r="V16" s="28"/>
      <c r="W16" s="28"/>
      <c r="X16" s="28"/>
      <c r="Y16" s="28"/>
      <c r="Z16" s="28"/>
      <c r="AA16" s="28"/>
      <c r="AB16" s="53"/>
      <c r="AC16" s="28"/>
      <c r="AD16" s="28"/>
    </row>
    <row r="17" spans="1:30" x14ac:dyDescent="0.25">
      <c r="A17" s="29"/>
      <c r="B17" s="29"/>
      <c r="C17" s="29"/>
      <c r="D17" s="29"/>
      <c r="E17" s="26"/>
      <c r="F17" s="26"/>
      <c r="G17" s="28"/>
      <c r="H17" s="28"/>
      <c r="I17" s="28"/>
      <c r="J17" s="3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55"/>
      <c r="V17" s="28"/>
      <c r="W17" s="28"/>
      <c r="X17" s="28"/>
      <c r="Y17" s="28"/>
      <c r="Z17" s="28"/>
      <c r="AA17" s="28"/>
      <c r="AB17" s="53"/>
      <c r="AC17" s="28"/>
      <c r="AD17" s="28"/>
    </row>
    <row r="18" spans="1:30" x14ac:dyDescent="0.25">
      <c r="A18" s="29"/>
      <c r="B18" s="29"/>
      <c r="C18" s="29"/>
      <c r="D18" s="29"/>
      <c r="E18" s="26"/>
      <c r="F18" s="26"/>
      <c r="G18" s="28"/>
      <c r="H18" s="28"/>
      <c r="I18" s="28"/>
      <c r="J18" s="31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55"/>
      <c r="V18" s="28"/>
      <c r="W18" s="28"/>
      <c r="X18" s="28"/>
      <c r="Y18" s="28"/>
      <c r="Z18" s="28"/>
      <c r="AA18" s="28"/>
      <c r="AB18" s="53"/>
      <c r="AC18" s="28"/>
      <c r="AD18" s="28"/>
    </row>
    <row r="19" spans="1:30" x14ac:dyDescent="0.25">
      <c r="A19" s="29"/>
      <c r="B19" s="29"/>
      <c r="C19" s="29"/>
      <c r="D19" s="29"/>
      <c r="E19" s="26"/>
      <c r="F19" s="26"/>
      <c r="G19" s="28"/>
      <c r="H19" s="28"/>
      <c r="I19" s="28"/>
      <c r="J19" s="3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55"/>
      <c r="V19" s="28"/>
      <c r="W19" s="28"/>
      <c r="X19" s="28"/>
      <c r="Y19" s="28"/>
      <c r="Z19" s="28"/>
      <c r="AA19" s="28"/>
      <c r="AB19" s="53"/>
      <c r="AC19" s="28"/>
      <c r="AD19" s="28"/>
    </row>
    <row r="20" spans="1:30" x14ac:dyDescent="0.25">
      <c r="A20" s="29"/>
      <c r="B20" s="29"/>
      <c r="C20" s="29"/>
      <c r="D20" s="29"/>
      <c r="E20" s="26"/>
      <c r="F20" s="26"/>
      <c r="G20" s="28"/>
      <c r="H20" s="28"/>
      <c r="I20" s="28"/>
      <c r="J20" s="31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55"/>
      <c r="V20" s="28"/>
      <c r="W20" s="28"/>
      <c r="X20" s="28"/>
      <c r="Y20" s="28"/>
      <c r="Z20" s="28"/>
      <c r="AA20" s="28"/>
      <c r="AB20" s="53"/>
      <c r="AC20" s="28"/>
      <c r="AD20" s="28"/>
    </row>
    <row r="21" spans="1:30" x14ac:dyDescent="0.25">
      <c r="A21" s="29"/>
      <c r="B21" s="29"/>
      <c r="C21" s="29"/>
      <c r="D21" s="29"/>
      <c r="E21" s="26"/>
      <c r="F21" s="26"/>
      <c r="G21" s="28"/>
      <c r="H21" s="28"/>
      <c r="I21" s="28"/>
      <c r="J21" s="31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5"/>
      <c r="V21" s="28"/>
      <c r="W21" s="28"/>
      <c r="X21" s="28"/>
      <c r="Y21" s="28"/>
      <c r="Z21" s="28"/>
      <c r="AA21" s="28"/>
      <c r="AB21" s="53"/>
      <c r="AC21" s="28"/>
      <c r="AD21" s="28"/>
    </row>
    <row r="22" spans="1:30" x14ac:dyDescent="0.25">
      <c r="A22" s="29"/>
      <c r="B22" s="29"/>
      <c r="C22" s="29"/>
      <c r="D22" s="29"/>
      <c r="E22" s="26"/>
      <c r="F22" s="26"/>
      <c r="G22" s="28"/>
      <c r="H22" s="28"/>
      <c r="I22" s="28"/>
      <c r="J22" s="31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55"/>
      <c r="V22" s="28"/>
      <c r="W22" s="28"/>
      <c r="X22" s="28"/>
      <c r="Y22" s="28"/>
      <c r="Z22" s="28"/>
      <c r="AA22" s="28"/>
      <c r="AB22" s="53"/>
      <c r="AC22" s="28"/>
      <c r="AD22" s="28"/>
    </row>
    <row r="23" spans="1:30" x14ac:dyDescent="0.25">
      <c r="A23" s="29"/>
      <c r="B23" s="29"/>
      <c r="C23" s="29"/>
      <c r="D23" s="29"/>
      <c r="E23" s="26"/>
      <c r="F23" s="26"/>
      <c r="G23" s="28"/>
      <c r="H23" s="28"/>
      <c r="I23" s="28"/>
      <c r="J23" s="3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55"/>
      <c r="V23" s="28"/>
      <c r="W23" s="28"/>
      <c r="X23" s="28"/>
      <c r="Y23" s="28"/>
      <c r="Z23" s="28"/>
      <c r="AA23" s="28"/>
      <c r="AB23" s="53"/>
      <c r="AC23" s="28"/>
      <c r="AD23" s="28"/>
    </row>
    <row r="24" spans="1:30" x14ac:dyDescent="0.25">
      <c r="A24" s="29"/>
      <c r="B24" s="29"/>
      <c r="C24" s="29"/>
      <c r="D24" s="29"/>
      <c r="E24" s="26"/>
      <c r="F24" s="26"/>
      <c r="G24" s="28"/>
      <c r="H24" s="28"/>
      <c r="I24" s="28"/>
      <c r="J24" s="31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55"/>
      <c r="V24" s="28"/>
      <c r="W24" s="28"/>
      <c r="X24" s="28"/>
      <c r="Y24" s="28"/>
      <c r="Z24" s="28"/>
      <c r="AA24" s="28"/>
      <c r="AB24" s="53"/>
      <c r="AC24" s="28"/>
      <c r="AD24" s="28"/>
    </row>
    <row r="25" spans="1:30" x14ac:dyDescent="0.25">
      <c r="A25" s="29"/>
      <c r="B25" s="29"/>
      <c r="C25" s="29"/>
      <c r="D25" s="29"/>
      <c r="E25" s="26"/>
      <c r="F25" s="26"/>
      <c r="G25" s="28"/>
      <c r="H25" s="28"/>
      <c r="I25" s="28"/>
      <c r="J25" s="31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55"/>
      <c r="V25" s="28"/>
      <c r="W25" s="28"/>
      <c r="X25" s="28"/>
      <c r="Y25" s="28"/>
      <c r="Z25" s="28"/>
      <c r="AA25" s="28"/>
      <c r="AB25" s="53"/>
      <c r="AC25" s="28"/>
      <c r="AD25" s="28"/>
    </row>
    <row r="26" spans="1:30" x14ac:dyDescent="0.25">
      <c r="A26" s="29"/>
      <c r="B26" s="29"/>
      <c r="C26" s="29"/>
      <c r="D26" s="29"/>
      <c r="E26" s="26"/>
      <c r="F26" s="26"/>
      <c r="G26" s="28"/>
      <c r="H26" s="28"/>
      <c r="I26" s="28"/>
      <c r="J26" s="31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55"/>
      <c r="V26" s="28"/>
      <c r="W26" s="28"/>
      <c r="X26" s="28"/>
      <c r="Y26" s="28"/>
      <c r="Z26" s="28"/>
      <c r="AA26" s="28"/>
      <c r="AB26" s="53"/>
      <c r="AC26" s="28"/>
      <c r="AD26" s="28"/>
    </row>
    <row r="27" spans="1:30" x14ac:dyDescent="0.25">
      <c r="A27" s="29"/>
      <c r="B27" s="29"/>
      <c r="C27" s="29"/>
      <c r="D27" s="29"/>
      <c r="E27" s="26"/>
      <c r="F27" s="26"/>
      <c r="G27" s="28"/>
      <c r="H27" s="28"/>
      <c r="I27" s="28"/>
      <c r="J27" s="31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55"/>
      <c r="V27" s="28"/>
      <c r="W27" s="28"/>
      <c r="X27" s="28"/>
      <c r="Y27" s="28"/>
      <c r="Z27" s="28"/>
      <c r="AA27" s="28"/>
      <c r="AB27" s="53"/>
      <c r="AC27" s="28"/>
      <c r="AD27" s="28"/>
    </row>
    <row r="28" spans="1:30" x14ac:dyDescent="0.25">
      <c r="A28" s="29"/>
      <c r="B28" s="29"/>
      <c r="C28" s="29"/>
      <c r="D28" s="29"/>
      <c r="E28" s="26"/>
      <c r="F28" s="26"/>
      <c r="G28" s="28"/>
      <c r="H28" s="28"/>
      <c r="I28" s="28"/>
      <c r="J28" s="31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55"/>
      <c r="V28" s="28"/>
      <c r="W28" s="28"/>
      <c r="X28" s="28"/>
      <c r="Y28" s="28"/>
      <c r="Z28" s="28"/>
      <c r="AA28" s="28"/>
      <c r="AB28" s="53"/>
      <c r="AC28" s="28"/>
      <c r="AD28" s="28"/>
    </row>
    <row r="29" spans="1:30" x14ac:dyDescent="0.25">
      <c r="A29" s="29"/>
      <c r="B29" s="29"/>
      <c r="C29" s="29"/>
      <c r="D29" s="29"/>
      <c r="E29" s="26"/>
      <c r="F29" s="26"/>
      <c r="G29" s="28"/>
      <c r="H29" s="28"/>
      <c r="I29" s="28"/>
      <c r="J29" s="3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55"/>
      <c r="V29" s="28"/>
      <c r="W29" s="28"/>
      <c r="X29" s="28"/>
      <c r="Y29" s="28"/>
      <c r="Z29" s="28"/>
      <c r="AA29" s="28"/>
      <c r="AB29" s="53"/>
      <c r="AC29" s="28"/>
      <c r="AD29" s="28"/>
    </row>
    <row r="30" spans="1:30" x14ac:dyDescent="0.25">
      <c r="A30" s="29"/>
      <c r="B30" s="29"/>
      <c r="C30" s="29"/>
      <c r="D30" s="29"/>
      <c r="E30" s="26"/>
      <c r="F30" s="26"/>
      <c r="G30" s="28"/>
      <c r="H30" s="28"/>
      <c r="I30" s="28"/>
      <c r="J30" s="31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55"/>
      <c r="V30" s="28"/>
      <c r="W30" s="28"/>
      <c r="X30" s="28"/>
      <c r="Y30" s="28"/>
      <c r="Z30" s="28"/>
      <c r="AA30" s="28"/>
      <c r="AB30" s="53"/>
      <c r="AC30" s="28"/>
      <c r="AD30" s="28"/>
    </row>
    <row r="31" spans="1:30" x14ac:dyDescent="0.25">
      <c r="A31" s="29"/>
      <c r="B31" s="29"/>
      <c r="C31" s="29"/>
      <c r="D31" s="29"/>
      <c r="E31" s="26"/>
      <c r="F31" s="26"/>
      <c r="G31" s="28"/>
      <c r="H31" s="28"/>
      <c r="I31" s="28"/>
      <c r="J31" s="31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55"/>
      <c r="V31" s="28"/>
      <c r="W31" s="28"/>
      <c r="X31" s="28"/>
      <c r="Y31" s="28"/>
      <c r="Z31" s="28"/>
      <c r="AA31" s="28"/>
      <c r="AB31" s="53"/>
      <c r="AC31" s="28"/>
      <c r="AD31" s="28"/>
    </row>
    <row r="32" spans="1:30" x14ac:dyDescent="0.25">
      <c r="A32" s="29"/>
      <c r="B32" s="29"/>
      <c r="C32" s="29"/>
      <c r="D32" s="29"/>
      <c r="E32" s="26"/>
      <c r="F32" s="26"/>
      <c r="G32" s="28"/>
      <c r="H32" s="28"/>
      <c r="I32" s="28"/>
      <c r="J32" s="31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5"/>
      <c r="V32" s="28"/>
      <c r="W32" s="28"/>
      <c r="X32" s="28"/>
      <c r="Y32" s="28"/>
      <c r="Z32" s="28"/>
      <c r="AA32" s="28"/>
      <c r="AB32" s="53"/>
      <c r="AC32" s="28"/>
      <c r="AD32" s="28"/>
    </row>
    <row r="33" spans="1:30" x14ac:dyDescent="0.25">
      <c r="A33" s="29"/>
      <c r="B33" s="29"/>
      <c r="C33" s="29"/>
      <c r="D33" s="29"/>
      <c r="E33" s="26"/>
      <c r="F33" s="26"/>
      <c r="G33" s="28"/>
      <c r="H33" s="28"/>
      <c r="I33" s="28"/>
      <c r="J33" s="31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55"/>
      <c r="V33" s="28"/>
      <c r="W33" s="28"/>
      <c r="X33" s="28"/>
      <c r="Y33" s="28"/>
      <c r="Z33" s="28"/>
      <c r="AA33" s="28"/>
      <c r="AB33" s="53"/>
      <c r="AC33" s="28"/>
      <c r="AD33" s="28"/>
    </row>
    <row r="34" spans="1:30" x14ac:dyDescent="0.25">
      <c r="A34" s="29"/>
      <c r="B34" s="29"/>
      <c r="C34" s="29"/>
      <c r="D34" s="29"/>
      <c r="E34" s="26"/>
      <c r="F34" s="26"/>
      <c r="G34" s="28"/>
      <c r="H34" s="28"/>
      <c r="I34" s="28"/>
      <c r="J34" s="31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55"/>
      <c r="V34" s="28"/>
      <c r="W34" s="28"/>
      <c r="X34" s="28"/>
      <c r="Y34" s="28"/>
      <c r="Z34" s="28"/>
      <c r="AA34" s="28"/>
      <c r="AB34" s="53"/>
      <c r="AC34" s="28"/>
      <c r="AD34" s="28"/>
    </row>
    <row r="35" spans="1:30" x14ac:dyDescent="0.25">
      <c r="A35" s="29"/>
      <c r="B35" s="29"/>
      <c r="C35" s="29"/>
      <c r="D35" s="29"/>
      <c r="E35" s="26"/>
      <c r="F35" s="26"/>
      <c r="G35" s="28"/>
      <c r="H35" s="28"/>
      <c r="I35" s="28"/>
      <c r="J35" s="31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55"/>
      <c r="V35" s="28"/>
      <c r="W35" s="28"/>
      <c r="X35" s="28"/>
      <c r="Y35" s="28"/>
      <c r="Z35" s="28"/>
      <c r="AA35" s="28"/>
      <c r="AB35" s="53"/>
      <c r="AC35" s="28"/>
      <c r="AD35" s="28"/>
    </row>
    <row r="36" spans="1:30" x14ac:dyDescent="0.25">
      <c r="A36" s="7"/>
      <c r="B36" s="7"/>
      <c r="E36" s="57"/>
      <c r="F36" s="57"/>
      <c r="G36" s="16">
        <f>SUBTOTAL(109,tabAnexo0231217203211[Federales])</f>
        <v>0</v>
      </c>
      <c r="H36" s="16">
        <f>SUBTOTAL(109,tabAnexo0231217203211[Estatales])</f>
        <v>0</v>
      </c>
      <c r="I36" s="16">
        <f>SUBTOTAL(109,tabAnexo0231217203211[Propios])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SUBTOTAL(109,tabAnexo0231217203211[[Monto de Finiquito ]])</f>
        <v>0</v>
      </c>
      <c r="V36" s="16"/>
      <c r="W36" s="16"/>
      <c r="X36" s="16"/>
      <c r="Y36" s="16">
        <f>SUBTOTAL(109,tabAnexo0231217203211[[Monto Devengado ]])</f>
        <v>0</v>
      </c>
      <c r="Z36" s="16">
        <f>SUBTOTAL(109,tabAnexo0231217203211[Monto por Ejercer])</f>
        <v>0</v>
      </c>
      <c r="AA36" s="16"/>
      <c r="AB36" s="16"/>
      <c r="AC36" s="80"/>
      <c r="AD36" s="80"/>
    </row>
  </sheetData>
  <mergeCells count="10">
    <mergeCell ref="A6:AB6"/>
    <mergeCell ref="A8:AB8"/>
    <mergeCell ref="A9:J9"/>
    <mergeCell ref="A10:C10"/>
    <mergeCell ref="D10:F10"/>
    <mergeCell ref="G10:I10"/>
    <mergeCell ref="J10:L10"/>
    <mergeCell ref="M10:T10"/>
    <mergeCell ref="U10:Z10"/>
    <mergeCell ref="A7:AB7"/>
  </mergeCells>
  <dataValidations count="3">
    <dataValidation type="list" allowBlank="1" showInputMessage="1" showErrorMessage="1" sqref="J12:J35">
      <formula1>"Licitación Pública, Invitación a cuando menos 5 personas, Invitación a cuando menos 3 personas, Adjudicación Directa"</formula1>
    </dataValidation>
    <dataValidation type="list" allowBlank="1" showInputMessage="1" showErrorMessage="1" sqref="F12:F35">
      <formula1>"Federal, Estatal, Ingresos Propios, Mixto"</formula1>
    </dataValidation>
    <dataValidation type="list" allowBlank="1" showInputMessage="1" showErrorMessage="1" sqref="B12:B35">
      <formula1>"CFDI, Otros"</formula1>
    </dataValidation>
  </dataValidations>
  <printOptions horizontalCentered="1"/>
  <pageMargins left="0.7" right="0.7" top="0.75" bottom="0.75" header="0.3" footer="0.3"/>
  <pageSetup scale="25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C1" zoomScale="190" zoomScaleNormal="190" workbookViewId="0">
      <pane ySplit="10" topLeftCell="A11" activePane="bottomLeft" state="frozen"/>
      <selection activeCell="C1" sqref="C1"/>
      <selection pane="bottomLeft" activeCell="E12" sqref="E12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" customWidth="1"/>
    <col min="5" max="5" width="12.85546875" customWidth="1"/>
    <col min="6" max="6" width="17.140625" customWidth="1"/>
    <col min="7" max="7" width="19.42578125" customWidth="1"/>
    <col min="8" max="11" width="33.42578125" customWidth="1"/>
    <col min="12" max="12" width="14.7109375" bestFit="1" customWidth="1"/>
    <col min="13" max="13" width="18" customWidth="1"/>
  </cols>
  <sheetData>
    <row r="1" spans="1:13" ht="30" x14ac:dyDescent="0.25">
      <c r="C1" s="3"/>
      <c r="D1" s="8"/>
      <c r="E1" s="4" t="s">
        <v>13</v>
      </c>
      <c r="F1" s="85"/>
      <c r="G1" s="86"/>
      <c r="H1" s="86"/>
      <c r="I1" s="86"/>
      <c r="J1" s="87"/>
    </row>
    <row r="2" spans="1:13" x14ac:dyDescent="0.25">
      <c r="C2" s="3" t="s">
        <v>14</v>
      </c>
      <c r="E2" s="88"/>
      <c r="F2" s="89"/>
      <c r="G2" s="89"/>
      <c r="H2" s="89"/>
      <c r="I2" s="89"/>
      <c r="J2" s="89"/>
    </row>
    <row r="3" spans="1:13" x14ac:dyDescent="0.25">
      <c r="C3" s="1" t="s">
        <v>15</v>
      </c>
      <c r="E3" s="90"/>
      <c r="F3" s="91"/>
      <c r="G3" s="91"/>
      <c r="H3" s="91"/>
      <c r="I3" s="91"/>
      <c r="J3" s="92"/>
    </row>
    <row r="4" spans="1:13" x14ac:dyDescent="0.25">
      <c r="C4" s="1" t="s">
        <v>218</v>
      </c>
      <c r="E4" s="90"/>
      <c r="F4" s="91"/>
      <c r="G4" s="91"/>
      <c r="H4" s="91"/>
      <c r="I4" s="92"/>
      <c r="J4" s="13"/>
    </row>
    <row r="5" spans="1:13" x14ac:dyDescent="0.25">
      <c r="C5" s="3" t="s">
        <v>207</v>
      </c>
      <c r="E5" s="44">
        <v>2021</v>
      </c>
    </row>
    <row r="6" spans="1:13" x14ac:dyDescent="0.25">
      <c r="C6" s="82" t="s">
        <v>37</v>
      </c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x14ac:dyDescent="0.25">
      <c r="C7" s="82" t="s">
        <v>36</v>
      </c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x14ac:dyDescent="0.25">
      <c r="C8" s="82" t="s">
        <v>38</v>
      </c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x14ac:dyDescent="0.25">
      <c r="A9" s="1"/>
      <c r="B9" s="2"/>
      <c r="C9" s="93" t="s">
        <v>39</v>
      </c>
      <c r="D9" s="94"/>
      <c r="E9" s="94"/>
      <c r="F9" s="94"/>
      <c r="G9" s="95"/>
      <c r="H9" s="94" t="s">
        <v>40</v>
      </c>
      <c r="I9" s="94"/>
      <c r="J9" s="94"/>
      <c r="K9" s="94"/>
      <c r="L9" s="94"/>
      <c r="M9" s="96"/>
    </row>
    <row r="10" spans="1:13" ht="45" x14ac:dyDescent="0.25">
      <c r="A10" t="s">
        <v>24</v>
      </c>
      <c r="B10" t="s">
        <v>23</v>
      </c>
      <c r="C10" s="5" t="s">
        <v>5</v>
      </c>
      <c r="D10" s="5" t="s">
        <v>41</v>
      </c>
      <c r="E10" s="5" t="s">
        <v>42</v>
      </c>
      <c r="F10" s="5" t="s">
        <v>31</v>
      </c>
      <c r="G10" s="6" t="s">
        <v>277</v>
      </c>
      <c r="H10" s="5" t="s">
        <v>43</v>
      </c>
      <c r="I10" s="5" t="s">
        <v>44</v>
      </c>
      <c r="J10" s="5" t="s">
        <v>45</v>
      </c>
      <c r="K10" s="5" t="s">
        <v>46</v>
      </c>
      <c r="L10" s="5" t="s">
        <v>47</v>
      </c>
      <c r="M10" s="6" t="s">
        <v>278</v>
      </c>
    </row>
    <row r="11" spans="1:13" x14ac:dyDescent="0.25">
      <c r="A11" t="e">
        <f>+#REF!</f>
        <v>#REF!</v>
      </c>
      <c r="B11" t="e">
        <f>+#REF!</f>
        <v>#REF!</v>
      </c>
      <c r="C11" s="29"/>
      <c r="D11" s="29"/>
      <c r="E11" s="30"/>
      <c r="F11" s="29"/>
      <c r="G11" s="31"/>
      <c r="H11" s="29"/>
      <c r="I11" s="29"/>
      <c r="J11" s="29"/>
      <c r="K11" s="29"/>
      <c r="L11" s="30"/>
      <c r="M11" s="31"/>
    </row>
    <row r="12" spans="1:13" x14ac:dyDescent="0.25">
      <c r="A12" t="e">
        <f>+#REF!</f>
        <v>#REF!</v>
      </c>
      <c r="B12" t="e">
        <f>+#REF!</f>
        <v>#REF!</v>
      </c>
      <c r="C12" s="29"/>
      <c r="D12" s="29"/>
      <c r="E12" s="30"/>
      <c r="F12" s="29"/>
      <c r="G12" s="31"/>
      <c r="H12" s="29"/>
      <c r="I12" s="29"/>
      <c r="J12" s="30"/>
      <c r="K12" s="31"/>
      <c r="L12" s="29"/>
      <c r="M12" s="31"/>
    </row>
    <row r="13" spans="1:13" x14ac:dyDescent="0.25">
      <c r="A13" t="e">
        <f>+#REF!</f>
        <v>#REF!</v>
      </c>
      <c r="B13" t="e">
        <f>+#REF!</f>
        <v>#REF!</v>
      </c>
      <c r="C13" s="29"/>
      <c r="D13" s="29"/>
      <c r="E13" s="29"/>
      <c r="F13" s="29"/>
      <c r="G13" s="31"/>
      <c r="H13" s="29"/>
      <c r="I13" s="29"/>
      <c r="J13" s="29"/>
      <c r="K13" s="31"/>
      <c r="L13" s="29"/>
      <c r="M13" s="31"/>
    </row>
    <row r="14" spans="1:13" x14ac:dyDescent="0.25">
      <c r="A14" t="e">
        <f>+#REF!</f>
        <v>#REF!</v>
      </c>
      <c r="B14" t="e">
        <f>+#REF!</f>
        <v>#REF!</v>
      </c>
      <c r="C14" s="29"/>
      <c r="D14" s="29"/>
      <c r="E14" s="29"/>
      <c r="F14" s="29"/>
      <c r="G14" s="31"/>
      <c r="H14" s="29"/>
      <c r="I14" s="29"/>
      <c r="J14" s="29"/>
      <c r="K14" s="31"/>
      <c r="L14" s="29"/>
      <c r="M14" s="31"/>
    </row>
    <row r="15" spans="1:13" x14ac:dyDescent="0.25">
      <c r="A15" t="e">
        <f>+#REF!</f>
        <v>#REF!</v>
      </c>
      <c r="B15" t="e">
        <f>+#REF!</f>
        <v>#REF!</v>
      </c>
      <c r="C15" s="29"/>
      <c r="D15" s="29"/>
      <c r="E15" s="29"/>
      <c r="F15" s="29"/>
      <c r="G15" s="31"/>
      <c r="H15" s="29"/>
      <c r="I15" s="29"/>
      <c r="J15" s="29"/>
      <c r="K15" s="31"/>
      <c r="L15" s="29"/>
      <c r="M15" s="31"/>
    </row>
    <row r="16" spans="1:13" x14ac:dyDescent="0.25">
      <c r="A16" t="e">
        <f>+#REF!</f>
        <v>#REF!</v>
      </c>
      <c r="B16" t="e">
        <f>+#REF!</f>
        <v>#REF!</v>
      </c>
      <c r="C16" s="29"/>
      <c r="D16" s="29"/>
      <c r="E16" s="29"/>
      <c r="F16" s="29"/>
      <c r="G16" s="31"/>
      <c r="H16" s="29"/>
      <c r="I16" s="29"/>
      <c r="J16" s="29"/>
      <c r="K16" s="31"/>
      <c r="L16" s="29"/>
      <c r="M16" s="31"/>
    </row>
    <row r="17" spans="1:13" x14ac:dyDescent="0.25">
      <c r="A17" t="e">
        <f>+#REF!</f>
        <v>#REF!</v>
      </c>
      <c r="B17" t="e">
        <f>+#REF!</f>
        <v>#REF!</v>
      </c>
      <c r="C17" s="29"/>
      <c r="D17" s="29"/>
      <c r="E17" s="29"/>
      <c r="F17" s="29"/>
      <c r="G17" s="31"/>
      <c r="H17" s="29"/>
      <c r="I17" s="29"/>
      <c r="J17" s="29"/>
      <c r="K17" s="31"/>
      <c r="L17" s="29"/>
      <c r="M17" s="31"/>
    </row>
    <row r="18" spans="1:13" x14ac:dyDescent="0.25">
      <c r="A18" t="e">
        <f>+#REF!</f>
        <v>#REF!</v>
      </c>
      <c r="B18" t="e">
        <f>+#REF!</f>
        <v>#REF!</v>
      </c>
      <c r="C18" s="29"/>
      <c r="D18" s="29"/>
      <c r="E18" s="29"/>
      <c r="F18" s="29"/>
      <c r="G18" s="31"/>
      <c r="H18" s="29"/>
      <c r="I18" s="29"/>
      <c r="J18" s="29"/>
      <c r="K18" s="31"/>
      <c r="L18" s="29"/>
      <c r="M18" s="31"/>
    </row>
    <row r="19" spans="1:13" x14ac:dyDescent="0.25">
      <c r="A19" t="e">
        <f>+#REF!</f>
        <v>#REF!</v>
      </c>
      <c r="B19" t="e">
        <f>+#REF!</f>
        <v>#REF!</v>
      </c>
      <c r="C19" s="29"/>
      <c r="D19" s="29"/>
      <c r="E19" s="29"/>
      <c r="F19" s="29"/>
      <c r="G19" s="31"/>
      <c r="H19" s="29"/>
      <c r="I19" s="29"/>
      <c r="J19" s="29"/>
      <c r="K19" s="31"/>
      <c r="L19" s="29"/>
      <c r="M19" s="31"/>
    </row>
    <row r="20" spans="1:13" x14ac:dyDescent="0.25">
      <c r="A20" t="e">
        <f>+#REF!</f>
        <v>#REF!</v>
      </c>
      <c r="B20" t="e">
        <f>+#REF!</f>
        <v>#REF!</v>
      </c>
      <c r="C20" s="29"/>
      <c r="D20" s="29"/>
      <c r="E20" s="29"/>
      <c r="F20" s="29"/>
      <c r="G20" s="31"/>
      <c r="H20" s="29"/>
      <c r="I20" s="29"/>
      <c r="J20" s="29"/>
      <c r="K20" s="31"/>
      <c r="L20" s="29"/>
      <c r="M20" s="31"/>
    </row>
    <row r="21" spans="1:13" x14ac:dyDescent="0.25">
      <c r="A21" t="e">
        <f>+#REF!</f>
        <v>#REF!</v>
      </c>
      <c r="B21" t="e">
        <f>+#REF!</f>
        <v>#REF!</v>
      </c>
      <c r="C21" s="29"/>
      <c r="D21" s="29"/>
      <c r="E21" s="29"/>
      <c r="F21" s="29"/>
      <c r="G21" s="31"/>
      <c r="H21" s="29"/>
      <c r="I21" s="29"/>
      <c r="J21" s="29"/>
      <c r="K21" s="31"/>
      <c r="L21" s="29"/>
      <c r="M21" s="31"/>
    </row>
    <row r="22" spans="1:13" x14ac:dyDescent="0.25">
      <c r="A22" t="e">
        <f>+#REF!</f>
        <v>#REF!</v>
      </c>
      <c r="B22" t="e">
        <f>+#REF!</f>
        <v>#REF!</v>
      </c>
      <c r="C22" s="29"/>
      <c r="D22" s="29"/>
      <c r="E22" s="29"/>
      <c r="F22" s="29"/>
      <c r="G22" s="31"/>
      <c r="H22" s="29"/>
      <c r="I22" s="29"/>
      <c r="J22" s="29"/>
      <c r="K22" s="31"/>
      <c r="L22" s="29"/>
      <c r="M22" s="31"/>
    </row>
    <row r="23" spans="1:13" x14ac:dyDescent="0.25">
      <c r="A23" t="e">
        <f>+#REF!</f>
        <v>#REF!</v>
      </c>
      <c r="B23" t="e">
        <f>+#REF!</f>
        <v>#REF!</v>
      </c>
      <c r="C23" s="29"/>
      <c r="D23" s="29"/>
      <c r="E23" s="29"/>
      <c r="F23" s="29"/>
      <c r="G23" s="31"/>
      <c r="H23" s="29"/>
      <c r="I23" s="29"/>
      <c r="J23" s="29"/>
      <c r="K23" s="31"/>
      <c r="L23" s="29"/>
      <c r="M23" s="31"/>
    </row>
    <row r="24" spans="1:13" x14ac:dyDescent="0.25">
      <c r="A24" t="e">
        <f>+#REF!</f>
        <v>#REF!</v>
      </c>
      <c r="B24" t="e">
        <f>+#REF!</f>
        <v>#REF!</v>
      </c>
      <c r="C24" s="29"/>
      <c r="D24" s="29"/>
      <c r="E24" s="29"/>
      <c r="F24" s="29"/>
      <c r="G24" s="31"/>
      <c r="H24" s="29"/>
      <c r="I24" s="29"/>
      <c r="J24" s="29"/>
      <c r="K24" s="31"/>
      <c r="L24" s="29"/>
      <c r="M24" s="31"/>
    </row>
    <row r="25" spans="1:13" x14ac:dyDescent="0.25">
      <c r="A25" t="e">
        <f>+#REF!</f>
        <v>#REF!</v>
      </c>
      <c r="B25" t="e">
        <f>+#REF!</f>
        <v>#REF!</v>
      </c>
      <c r="C25" s="29"/>
      <c r="D25" s="29"/>
      <c r="E25" s="29"/>
      <c r="F25" s="29"/>
      <c r="G25" s="31"/>
      <c r="H25" s="29"/>
      <c r="I25" s="29"/>
      <c r="J25" s="29"/>
      <c r="K25" s="31"/>
      <c r="L25" s="29"/>
      <c r="M25" s="31"/>
    </row>
    <row r="26" spans="1:13" x14ac:dyDescent="0.25">
      <c r="A26" t="e">
        <f>+#REF!</f>
        <v>#REF!</v>
      </c>
      <c r="B26" t="e">
        <f>+#REF!</f>
        <v>#REF!</v>
      </c>
      <c r="C26" s="29"/>
      <c r="D26" s="29"/>
      <c r="E26" s="29"/>
      <c r="F26" s="29"/>
      <c r="G26" s="31"/>
      <c r="H26" s="29"/>
      <c r="I26" s="29"/>
      <c r="J26" s="29"/>
      <c r="K26" s="31"/>
      <c r="L26" s="29"/>
      <c r="M26" s="31"/>
    </row>
    <row r="27" spans="1:13" x14ac:dyDescent="0.25">
      <c r="A27" t="e">
        <f>+#REF!</f>
        <v>#REF!</v>
      </c>
      <c r="B27" t="e">
        <f>+#REF!</f>
        <v>#REF!</v>
      </c>
      <c r="C27" s="29"/>
      <c r="D27" s="29"/>
      <c r="E27" s="29"/>
      <c r="F27" s="29"/>
      <c r="G27" s="31"/>
      <c r="H27" s="29"/>
      <c r="I27" s="29"/>
      <c r="J27" s="29"/>
      <c r="K27" s="31"/>
      <c r="L27" s="29"/>
      <c r="M27" s="31"/>
    </row>
    <row r="28" spans="1:13" x14ac:dyDescent="0.25">
      <c r="A28" t="e">
        <f>+#REF!</f>
        <v>#REF!</v>
      </c>
      <c r="B28" t="e">
        <f>+#REF!</f>
        <v>#REF!</v>
      </c>
      <c r="C28" s="29"/>
      <c r="D28" s="29"/>
      <c r="E28" s="29"/>
      <c r="F28" s="29"/>
      <c r="G28" s="31"/>
      <c r="H28" s="29"/>
      <c r="I28" s="29"/>
      <c r="J28" s="29"/>
      <c r="K28" s="31"/>
      <c r="L28" s="29"/>
      <c r="M28" s="31"/>
    </row>
    <row r="29" spans="1:13" x14ac:dyDescent="0.25">
      <c r="A29" t="e">
        <f>+#REF!</f>
        <v>#REF!</v>
      </c>
      <c r="B29" t="e">
        <f>+#REF!</f>
        <v>#REF!</v>
      </c>
      <c r="C29" s="29"/>
      <c r="D29" s="29"/>
      <c r="E29" s="29"/>
      <c r="F29" s="29"/>
      <c r="G29" s="31"/>
      <c r="H29" s="29"/>
      <c r="I29" s="29"/>
      <c r="J29" s="29"/>
      <c r="K29" s="31"/>
      <c r="L29" s="29"/>
      <c r="M29" s="31"/>
    </row>
    <row r="30" spans="1:13" x14ac:dyDescent="0.25">
      <c r="A30" t="e">
        <f>+#REF!</f>
        <v>#REF!</v>
      </c>
      <c r="B30" t="e">
        <f>+#REF!</f>
        <v>#REF!</v>
      </c>
      <c r="C30" s="29"/>
      <c r="D30" s="29"/>
      <c r="E30" s="29"/>
      <c r="F30" s="29"/>
      <c r="G30" s="31"/>
      <c r="H30" s="29"/>
      <c r="I30" s="29"/>
      <c r="J30" s="29"/>
      <c r="K30" s="31"/>
      <c r="L30" s="29"/>
      <c r="M30" s="31"/>
    </row>
    <row r="31" spans="1:13" x14ac:dyDescent="0.25">
      <c r="A31" t="e">
        <f>+#REF!</f>
        <v>#REF!</v>
      </c>
      <c r="B31" t="e">
        <f>+#REF!</f>
        <v>#REF!</v>
      </c>
      <c r="C31" s="29"/>
      <c r="D31" s="29"/>
      <c r="E31" s="29"/>
      <c r="F31" s="29"/>
      <c r="G31" s="31"/>
      <c r="H31" s="29"/>
      <c r="I31" s="29"/>
      <c r="J31" s="29"/>
      <c r="K31" s="31"/>
      <c r="L31" s="29"/>
      <c r="M31" s="31"/>
    </row>
    <row r="32" spans="1:13" x14ac:dyDescent="0.25">
      <c r="A32" t="e">
        <f>+#REF!</f>
        <v>#REF!</v>
      </c>
      <c r="B32" t="e">
        <f>+#REF!</f>
        <v>#REF!</v>
      </c>
      <c r="C32" s="29"/>
      <c r="D32" s="29"/>
      <c r="E32" s="29"/>
      <c r="F32" s="29"/>
      <c r="G32" s="31"/>
      <c r="H32" s="29"/>
      <c r="I32" s="29"/>
      <c r="J32" s="29"/>
      <c r="K32" s="31"/>
      <c r="L32" s="29"/>
      <c r="M32" s="31"/>
    </row>
    <row r="33" spans="1:13" x14ac:dyDescent="0.25">
      <c r="A33" t="s">
        <v>9</v>
      </c>
      <c r="C33">
        <f>SUBTOTAL(103,tabAnexo0111[Número de Cuenta])</f>
        <v>0</v>
      </c>
      <c r="G33" s="7">
        <f>SUBTOTAL(109,tabAnexo0111[Saldo Contable al 31/12/2021])</f>
        <v>0</v>
      </c>
      <c r="K33" s="7"/>
      <c r="M33" s="18">
        <f>SUBTOTAL(109,tabAnexo0111[Saldo estado cta al 31/12/2021])</f>
        <v>0</v>
      </c>
    </row>
    <row r="45" spans="1:13" x14ac:dyDescent="0.25">
      <c r="C45" s="1" t="s">
        <v>20</v>
      </c>
      <c r="D45" t="s">
        <v>19</v>
      </c>
    </row>
  </sheetData>
  <mergeCells count="9">
    <mergeCell ref="C8:M8"/>
    <mergeCell ref="C9:G9"/>
    <mergeCell ref="H9:M9"/>
    <mergeCell ref="F1:J1"/>
    <mergeCell ref="E2:J2"/>
    <mergeCell ref="E3:J3"/>
    <mergeCell ref="E4:I4"/>
    <mergeCell ref="C6:M6"/>
    <mergeCell ref="C7:M7"/>
  </mergeCells>
  <printOptions horizontalCentered="1"/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1" zoomScale="175" zoomScaleNormal="175" workbookViewId="0">
      <selection activeCell="C7" sqref="C7:O7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13</v>
      </c>
      <c r="F1" s="97"/>
      <c r="G1" s="98"/>
      <c r="H1" s="98"/>
      <c r="I1" s="98"/>
      <c r="J1" s="10"/>
      <c r="K1" s="10"/>
      <c r="L1" s="19"/>
      <c r="M1" s="19"/>
      <c r="N1" s="20"/>
    </row>
    <row r="2" spans="1:15" x14ac:dyDescent="0.25">
      <c r="C2" s="3" t="s">
        <v>14</v>
      </c>
      <c r="E2" s="88"/>
      <c r="F2" s="89"/>
      <c r="G2" s="89"/>
      <c r="H2" s="89"/>
      <c r="I2" s="89"/>
      <c r="J2" s="89"/>
      <c r="K2" s="11"/>
      <c r="L2" s="21"/>
      <c r="M2" s="21"/>
      <c r="N2" s="20"/>
    </row>
    <row r="3" spans="1:15" x14ac:dyDescent="0.25">
      <c r="C3" s="1" t="s">
        <v>15</v>
      </c>
      <c r="E3" s="90"/>
      <c r="F3" s="91"/>
      <c r="G3" s="91"/>
      <c r="H3" s="91"/>
      <c r="I3" s="91"/>
      <c r="J3" s="91"/>
      <c r="K3" s="11"/>
      <c r="L3" s="21"/>
      <c r="M3" s="21"/>
      <c r="N3" s="20"/>
    </row>
    <row r="4" spans="1:15" x14ac:dyDescent="0.25">
      <c r="C4" s="1" t="s">
        <v>218</v>
      </c>
      <c r="E4" s="90"/>
      <c r="F4" s="91"/>
      <c r="G4" s="91"/>
      <c r="H4" s="91"/>
      <c r="I4" s="91"/>
      <c r="J4" s="12"/>
      <c r="K4" s="11"/>
      <c r="L4" s="21"/>
      <c r="M4" s="20"/>
      <c r="N4" s="20"/>
    </row>
    <row r="5" spans="1:15" x14ac:dyDescent="0.25">
      <c r="C5" s="1" t="s">
        <v>207</v>
      </c>
      <c r="E5" s="44">
        <v>2021</v>
      </c>
      <c r="L5" s="20"/>
      <c r="M5" s="20"/>
      <c r="N5" s="20"/>
    </row>
    <row r="6" spans="1:15" x14ac:dyDescent="0.25">
      <c r="C6" s="82" t="s">
        <v>53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x14ac:dyDescent="0.25">
      <c r="C7" s="82" t="s">
        <v>54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x14ac:dyDescent="0.25">
      <c r="C8" s="83" t="s">
        <v>55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x14ac:dyDescent="0.25">
      <c r="C9" s="99" t="s">
        <v>29</v>
      </c>
      <c r="D9" s="100"/>
      <c r="E9" s="93" t="s">
        <v>32</v>
      </c>
      <c r="F9" s="94"/>
      <c r="G9" s="94"/>
      <c r="H9" s="93" t="s">
        <v>56</v>
      </c>
      <c r="I9" s="94"/>
      <c r="J9" s="94"/>
      <c r="K9" s="93" t="s">
        <v>188</v>
      </c>
      <c r="L9" s="94"/>
      <c r="M9" s="95"/>
      <c r="N9" s="94" t="s">
        <v>3</v>
      </c>
      <c r="O9" s="101"/>
    </row>
    <row r="10" spans="1:15" ht="45" x14ac:dyDescent="0.25">
      <c r="A10" t="s">
        <v>24</v>
      </c>
      <c r="B10" t="s">
        <v>23</v>
      </c>
      <c r="C10" s="5" t="s">
        <v>30</v>
      </c>
      <c r="D10" s="6" t="s">
        <v>31</v>
      </c>
      <c r="E10" s="22" t="s">
        <v>17</v>
      </c>
      <c r="F10" s="5" t="s">
        <v>33</v>
      </c>
      <c r="G10" s="5" t="s">
        <v>34</v>
      </c>
      <c r="H10" s="5" t="s">
        <v>4</v>
      </c>
      <c r="I10" s="5" t="s">
        <v>276</v>
      </c>
      <c r="J10" s="5" t="s">
        <v>52</v>
      </c>
      <c r="K10" s="5" t="s">
        <v>27</v>
      </c>
      <c r="L10" s="6" t="s">
        <v>25</v>
      </c>
      <c r="M10" s="5" t="s">
        <v>28</v>
      </c>
      <c r="N10" s="5" t="s">
        <v>291</v>
      </c>
      <c r="O10" s="17" t="s">
        <v>8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SUBTOTAL(103,tabAnexo02312[Fecha de Póliza])</f>
        <v>0</v>
      </c>
      <c r="D35" s="23"/>
      <c r="E35" s="23"/>
      <c r="H35" s="23"/>
      <c r="I35" s="24">
        <f>SUBTOTAL(109,tabAnexo02312[Saldo (al 31/dic/2021)])</f>
        <v>0</v>
      </c>
      <c r="J35" s="23"/>
      <c r="K35" s="35">
        <f>SUBTOTAL(109,tabAnexo02312[Importe])</f>
        <v>0</v>
      </c>
    </row>
    <row r="47" spans="1:15" x14ac:dyDescent="0.25">
      <c r="C47" s="1" t="s">
        <v>20</v>
      </c>
      <c r="D47" t="s">
        <v>19</v>
      </c>
    </row>
    <row r="48" spans="1:15" x14ac:dyDescent="0.25">
      <c r="A48" s="1" t="s">
        <v>20</v>
      </c>
      <c r="B48" t="s">
        <v>19</v>
      </c>
    </row>
  </sheetData>
  <mergeCells count="12">
    <mergeCell ref="C8:O8"/>
    <mergeCell ref="C9:D9"/>
    <mergeCell ref="E9:G9"/>
    <mergeCell ref="H9:J9"/>
    <mergeCell ref="K9:M9"/>
    <mergeCell ref="N9:O9"/>
    <mergeCell ref="C7:O7"/>
    <mergeCell ref="F1:I1"/>
    <mergeCell ref="E2:J2"/>
    <mergeCell ref="E3:J3"/>
    <mergeCell ref="E4:I4"/>
    <mergeCell ref="C6:O6"/>
  </mergeCells>
  <dataValidations count="2">
    <dataValidation type="list" allowBlank="1" showInputMessage="1" showErrorMessage="1" sqref="E11:E34">
      <formula1>"CFDI, Otros"</formula1>
    </dataValidation>
    <dataValidation type="list" allowBlank="1" showInputMessage="1" showErrorMessage="1" sqref="J11:J34">
      <formula1>"0-90 días,91-180 días, 181-365 días"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2" zoomScale="205" zoomScaleNormal="205" workbookViewId="0">
      <selection activeCell="N10" sqref="N10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13</v>
      </c>
      <c r="F1" s="97"/>
      <c r="G1" s="98"/>
      <c r="H1" s="98"/>
      <c r="I1" s="98"/>
      <c r="J1" s="10"/>
      <c r="K1" s="10"/>
      <c r="L1" s="19"/>
      <c r="M1" s="19"/>
      <c r="N1" s="20"/>
    </row>
    <row r="2" spans="1:15" x14ac:dyDescent="0.25">
      <c r="C2" s="3" t="s">
        <v>14</v>
      </c>
      <c r="E2" s="88"/>
      <c r="F2" s="89"/>
      <c r="G2" s="89"/>
      <c r="H2" s="89"/>
      <c r="I2" s="89"/>
      <c r="J2" s="89"/>
      <c r="K2" s="11"/>
      <c r="L2" s="21"/>
      <c r="M2" s="21"/>
      <c r="N2" s="20"/>
    </row>
    <row r="3" spans="1:15" x14ac:dyDescent="0.25">
      <c r="C3" s="1" t="s">
        <v>15</v>
      </c>
      <c r="E3" s="90"/>
      <c r="F3" s="91"/>
      <c r="G3" s="91"/>
      <c r="H3" s="91"/>
      <c r="I3" s="91"/>
      <c r="J3" s="91"/>
      <c r="K3" s="11"/>
      <c r="L3" s="21"/>
      <c r="M3" s="21"/>
      <c r="N3" s="20"/>
    </row>
    <row r="4" spans="1:15" x14ac:dyDescent="0.25">
      <c r="C4" s="1" t="s">
        <v>218</v>
      </c>
      <c r="E4" s="90"/>
      <c r="F4" s="91"/>
      <c r="G4" s="91"/>
      <c r="H4" s="91"/>
      <c r="I4" s="91"/>
      <c r="J4" s="12"/>
      <c r="K4" s="11"/>
      <c r="L4" s="21"/>
      <c r="M4" s="20"/>
      <c r="N4" s="20"/>
    </row>
    <row r="5" spans="1:15" x14ac:dyDescent="0.25">
      <c r="C5" s="1" t="s">
        <v>207</v>
      </c>
      <c r="E5" s="44">
        <v>2021</v>
      </c>
      <c r="L5" s="20"/>
      <c r="M5" s="20"/>
      <c r="N5" s="20"/>
    </row>
    <row r="6" spans="1:15" x14ac:dyDescent="0.25">
      <c r="C6" s="82" t="s">
        <v>53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x14ac:dyDescent="0.25">
      <c r="C7" s="82" t="s">
        <v>57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x14ac:dyDescent="0.25">
      <c r="C8" s="83" t="s">
        <v>58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x14ac:dyDescent="0.25">
      <c r="C9" s="99" t="s">
        <v>29</v>
      </c>
      <c r="D9" s="100"/>
      <c r="E9" s="93" t="s">
        <v>32</v>
      </c>
      <c r="F9" s="94"/>
      <c r="G9" s="94"/>
      <c r="H9" s="93" t="s">
        <v>59</v>
      </c>
      <c r="I9" s="94"/>
      <c r="J9" s="94"/>
      <c r="K9" s="93" t="s">
        <v>62</v>
      </c>
      <c r="L9" s="94"/>
      <c r="M9" s="95"/>
      <c r="N9" s="94" t="s">
        <v>3</v>
      </c>
      <c r="O9" s="101"/>
    </row>
    <row r="10" spans="1:15" ht="45" x14ac:dyDescent="0.25">
      <c r="A10" t="s">
        <v>24</v>
      </c>
      <c r="B10" t="s">
        <v>23</v>
      </c>
      <c r="C10" s="5" t="s">
        <v>30</v>
      </c>
      <c r="D10" s="6" t="s">
        <v>31</v>
      </c>
      <c r="E10" s="22" t="s">
        <v>17</v>
      </c>
      <c r="F10" s="5" t="s">
        <v>33</v>
      </c>
      <c r="G10" s="5" t="s">
        <v>34</v>
      </c>
      <c r="H10" s="5" t="s">
        <v>4</v>
      </c>
      <c r="I10" s="5" t="s">
        <v>276</v>
      </c>
      <c r="J10" s="5" t="s">
        <v>52</v>
      </c>
      <c r="K10" s="5" t="s">
        <v>27</v>
      </c>
      <c r="L10" s="6" t="s">
        <v>25</v>
      </c>
      <c r="M10" s="5" t="s">
        <v>28</v>
      </c>
      <c r="N10" s="5" t="s">
        <v>291</v>
      </c>
      <c r="O10" s="17" t="s">
        <v>8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SUBTOTAL(103,tabAnexo0231217[Fecha de Póliza])</f>
        <v>0</v>
      </c>
      <c r="D35" s="23"/>
      <c r="E35" s="23"/>
      <c r="H35" s="23"/>
      <c r="I35" s="24">
        <f>SUBTOTAL(109,tabAnexo0231217[Saldo (al 31/dic/2021)])</f>
        <v>0</v>
      </c>
      <c r="J35" s="23"/>
      <c r="K35" s="35">
        <f>SUBTOTAL(109,tabAnexo0231217[Importe])</f>
        <v>0</v>
      </c>
    </row>
    <row r="47" spans="1:15" x14ac:dyDescent="0.25">
      <c r="C47" s="1" t="s">
        <v>20</v>
      </c>
      <c r="D47" t="s">
        <v>19</v>
      </c>
    </row>
    <row r="48" spans="1:15" x14ac:dyDescent="0.25">
      <c r="A48" s="1" t="s">
        <v>20</v>
      </c>
      <c r="B48" t="s">
        <v>19</v>
      </c>
    </row>
  </sheetData>
  <mergeCells count="12">
    <mergeCell ref="C8:O8"/>
    <mergeCell ref="C9:D9"/>
    <mergeCell ref="E9:G9"/>
    <mergeCell ref="H9:J9"/>
    <mergeCell ref="K9:M9"/>
    <mergeCell ref="N9:O9"/>
    <mergeCell ref="C7:O7"/>
    <mergeCell ref="F1:I1"/>
    <mergeCell ref="E2:J2"/>
    <mergeCell ref="E3:J3"/>
    <mergeCell ref="E4:I4"/>
    <mergeCell ref="C6:O6"/>
  </mergeCells>
  <dataValidations count="2">
    <dataValidation type="list" allowBlank="1" showInputMessage="1" showErrorMessage="1" sqref="J11:J34">
      <formula1>"0-90 días,91-180 días, 181-365 días"</formula1>
    </dataValidation>
    <dataValidation type="list" allowBlank="1" showInputMessage="1" showErrorMessage="1" sqref="E11:E34">
      <formula1>"CFDI, Otros"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4" zoomScale="205" zoomScaleNormal="205" workbookViewId="0">
      <selection activeCell="L10" sqref="L10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13</v>
      </c>
      <c r="F1" s="97"/>
      <c r="G1" s="98"/>
      <c r="H1" s="98"/>
      <c r="I1" s="98"/>
      <c r="J1" s="10"/>
      <c r="K1" s="10"/>
      <c r="L1" s="19"/>
      <c r="M1" s="19"/>
      <c r="N1" s="20"/>
    </row>
    <row r="2" spans="1:15" x14ac:dyDescent="0.25">
      <c r="C2" s="3" t="s">
        <v>14</v>
      </c>
      <c r="E2" s="88"/>
      <c r="F2" s="89"/>
      <c r="G2" s="89"/>
      <c r="H2" s="89"/>
      <c r="I2" s="89"/>
      <c r="J2" s="89"/>
      <c r="K2" s="11"/>
      <c r="L2" s="21"/>
      <c r="M2" s="21"/>
      <c r="N2" s="20"/>
    </row>
    <row r="3" spans="1:15" x14ac:dyDescent="0.25">
      <c r="C3" s="1" t="s">
        <v>15</v>
      </c>
      <c r="E3" s="90"/>
      <c r="F3" s="91"/>
      <c r="G3" s="91"/>
      <c r="H3" s="91"/>
      <c r="I3" s="91"/>
      <c r="J3" s="91"/>
      <c r="K3" s="11"/>
      <c r="L3" s="21"/>
      <c r="M3" s="21"/>
      <c r="N3" s="20"/>
    </row>
    <row r="4" spans="1:15" x14ac:dyDescent="0.25">
      <c r="C4" s="1" t="s">
        <v>218</v>
      </c>
      <c r="E4" s="90"/>
      <c r="F4" s="91"/>
      <c r="G4" s="91"/>
      <c r="H4" s="91"/>
      <c r="I4" s="91"/>
      <c r="J4" s="12"/>
      <c r="K4" s="11"/>
      <c r="L4" s="21"/>
      <c r="M4" s="20"/>
      <c r="N4" s="20"/>
    </row>
    <row r="5" spans="1:15" x14ac:dyDescent="0.25">
      <c r="C5" s="1" t="s">
        <v>207</v>
      </c>
      <c r="E5" s="44">
        <v>2021</v>
      </c>
      <c r="L5" s="20"/>
      <c r="M5" s="20"/>
      <c r="N5" s="20"/>
    </row>
    <row r="6" spans="1:15" x14ac:dyDescent="0.25">
      <c r="C6" s="82" t="s">
        <v>53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x14ac:dyDescent="0.25">
      <c r="C7" s="82" t="s">
        <v>60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x14ac:dyDescent="0.25">
      <c r="C8" s="83" t="s">
        <v>61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x14ac:dyDescent="0.25">
      <c r="C9" s="99" t="s">
        <v>29</v>
      </c>
      <c r="D9" s="100"/>
      <c r="E9" s="93" t="s">
        <v>32</v>
      </c>
      <c r="F9" s="94"/>
      <c r="G9" s="94"/>
      <c r="H9" s="93" t="s">
        <v>56</v>
      </c>
      <c r="I9" s="94"/>
      <c r="J9" s="94"/>
      <c r="K9" s="93" t="s">
        <v>62</v>
      </c>
      <c r="L9" s="94"/>
      <c r="M9" s="95"/>
      <c r="N9" s="94" t="s">
        <v>3</v>
      </c>
      <c r="O9" s="101"/>
    </row>
    <row r="10" spans="1:15" ht="45" x14ac:dyDescent="0.25">
      <c r="A10" t="s">
        <v>24</v>
      </c>
      <c r="B10" t="s">
        <v>23</v>
      </c>
      <c r="C10" s="5" t="s">
        <v>30</v>
      </c>
      <c r="D10" s="6" t="s">
        <v>31</v>
      </c>
      <c r="E10" s="22" t="s">
        <v>17</v>
      </c>
      <c r="F10" s="5" t="s">
        <v>33</v>
      </c>
      <c r="G10" s="5" t="s">
        <v>34</v>
      </c>
      <c r="H10" s="5" t="s">
        <v>4</v>
      </c>
      <c r="I10" s="5" t="s">
        <v>276</v>
      </c>
      <c r="J10" s="5" t="s">
        <v>52</v>
      </c>
      <c r="K10" s="5" t="s">
        <v>27</v>
      </c>
      <c r="L10" s="6" t="s">
        <v>25</v>
      </c>
      <c r="M10" s="5" t="s">
        <v>28</v>
      </c>
      <c r="N10" s="5" t="s">
        <v>291</v>
      </c>
      <c r="O10" s="17" t="s">
        <v>8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SUBTOTAL(103,tabAnexo0231218[Fecha de Póliza])</f>
        <v>0</v>
      </c>
      <c r="D35" s="76"/>
      <c r="E35" s="76"/>
      <c r="H35" s="76"/>
      <c r="I35" s="77">
        <f>SUBTOTAL(109,tabAnexo0231218[Saldo (al 31/dic/2021)])</f>
        <v>0</v>
      </c>
      <c r="J35" s="76"/>
      <c r="K35" s="77">
        <f>SUBTOTAL(109,tabAnexo0231218[Importe])</f>
        <v>0</v>
      </c>
    </row>
    <row r="47" spans="1:15" x14ac:dyDescent="0.25">
      <c r="C47" s="1" t="s">
        <v>20</v>
      </c>
      <c r="D47" t="s">
        <v>19</v>
      </c>
    </row>
    <row r="48" spans="1:15" x14ac:dyDescent="0.25">
      <c r="A48" s="1" t="s">
        <v>20</v>
      </c>
      <c r="B48" t="s">
        <v>19</v>
      </c>
    </row>
  </sheetData>
  <mergeCells count="12">
    <mergeCell ref="C8:O8"/>
    <mergeCell ref="C9:D9"/>
    <mergeCell ref="E9:G9"/>
    <mergeCell ref="H9:J9"/>
    <mergeCell ref="K9:M9"/>
    <mergeCell ref="N9:O9"/>
    <mergeCell ref="C7:O7"/>
    <mergeCell ref="F1:I1"/>
    <mergeCell ref="E2:J2"/>
    <mergeCell ref="E3:J3"/>
    <mergeCell ref="E4:I4"/>
    <mergeCell ref="C6:O6"/>
  </mergeCells>
  <dataValidations count="2">
    <dataValidation type="list" allowBlank="1" showInputMessage="1" showErrorMessage="1" sqref="J11:J34">
      <formula1>"0-90 días,91-180 días, 181-365 días"</formula1>
    </dataValidation>
    <dataValidation type="list" allowBlank="1" showInputMessage="1" showErrorMessage="1" sqref="E11:E34">
      <formula1>"CFDI, Otros"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opLeftCell="I2" zoomScale="235" zoomScaleNormal="235" workbookViewId="0">
      <selection activeCell="O11" sqref="O1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7" width="34.7109375" customWidth="1"/>
    <col min="8" max="8" width="30.7109375" customWidth="1"/>
    <col min="9" max="9" width="13.28515625" customWidth="1"/>
    <col min="10" max="10" width="13" bestFit="1" customWidth="1"/>
    <col min="11" max="11" width="10.7109375" customWidth="1"/>
    <col min="12" max="12" width="13.28515625" customWidth="1"/>
    <col min="13" max="13" width="7.7109375" customWidth="1"/>
  </cols>
  <sheetData>
    <row r="1" spans="1:16" ht="38.25" customHeight="1" x14ac:dyDescent="0.25">
      <c r="C1" s="3"/>
      <c r="D1" s="8"/>
      <c r="E1" s="4" t="s">
        <v>13</v>
      </c>
      <c r="F1" s="97"/>
      <c r="G1" s="98"/>
      <c r="H1" s="98"/>
      <c r="I1" s="98"/>
      <c r="J1" s="10"/>
      <c r="K1" s="10"/>
      <c r="L1" s="19"/>
      <c r="M1" s="19"/>
      <c r="N1" s="20"/>
    </row>
    <row r="2" spans="1:16" x14ac:dyDescent="0.25">
      <c r="C2" s="3" t="s">
        <v>14</v>
      </c>
      <c r="E2" s="88"/>
      <c r="F2" s="89"/>
      <c r="G2" s="89"/>
      <c r="H2" s="89"/>
      <c r="I2" s="89"/>
      <c r="J2" s="89"/>
      <c r="K2" s="11"/>
      <c r="L2" s="21"/>
      <c r="M2" s="21"/>
      <c r="N2" s="20"/>
    </row>
    <row r="3" spans="1:16" x14ac:dyDescent="0.25">
      <c r="C3" s="1" t="s">
        <v>15</v>
      </c>
      <c r="E3" s="90"/>
      <c r="F3" s="91"/>
      <c r="G3" s="91"/>
      <c r="H3" s="91"/>
      <c r="I3" s="91"/>
      <c r="J3" s="91"/>
      <c r="K3" s="11"/>
      <c r="L3" s="21"/>
      <c r="M3" s="21"/>
      <c r="N3" s="20"/>
    </row>
    <row r="4" spans="1:16" x14ac:dyDescent="0.25">
      <c r="C4" s="1" t="s">
        <v>218</v>
      </c>
      <c r="E4" s="90"/>
      <c r="F4" s="91"/>
      <c r="G4" s="91"/>
      <c r="H4" s="91"/>
      <c r="I4" s="91"/>
      <c r="J4" s="12"/>
      <c r="K4" s="11"/>
      <c r="L4" s="21"/>
      <c r="M4" s="20"/>
      <c r="N4" s="20"/>
    </row>
    <row r="5" spans="1:16" x14ac:dyDescent="0.25">
      <c r="C5" s="3" t="s">
        <v>207</v>
      </c>
      <c r="E5" s="44">
        <v>2021</v>
      </c>
      <c r="L5" s="20"/>
      <c r="M5" s="20"/>
      <c r="N5" s="20"/>
    </row>
    <row r="6" spans="1:16" x14ac:dyDescent="0.25">
      <c r="C6" s="82" t="s">
        <v>53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6" x14ac:dyDescent="0.25">
      <c r="C7" s="82" t="s">
        <v>63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6" x14ac:dyDescent="0.25">
      <c r="C8" s="83" t="s">
        <v>64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102"/>
    </row>
    <row r="9" spans="1:16" x14ac:dyDescent="0.25">
      <c r="C9" s="99" t="s">
        <v>29</v>
      </c>
      <c r="D9" s="100"/>
      <c r="E9" s="93" t="s">
        <v>32</v>
      </c>
      <c r="F9" s="94"/>
      <c r="G9" s="95"/>
      <c r="H9" s="94" t="s">
        <v>56</v>
      </c>
      <c r="I9" s="94"/>
      <c r="J9" s="95"/>
      <c r="K9" s="94" t="s">
        <v>65</v>
      </c>
      <c r="L9" s="94"/>
      <c r="M9" s="94"/>
      <c r="N9" s="95"/>
      <c r="O9" s="94" t="s">
        <v>3</v>
      </c>
      <c r="P9" s="94"/>
    </row>
    <row r="10" spans="1:16" ht="45" x14ac:dyDescent="0.25">
      <c r="A10" t="s">
        <v>24</v>
      </c>
      <c r="B10" t="s">
        <v>23</v>
      </c>
      <c r="C10" s="5" t="s">
        <v>30</v>
      </c>
      <c r="D10" s="6" t="s">
        <v>31</v>
      </c>
      <c r="E10" s="22" t="s">
        <v>17</v>
      </c>
      <c r="F10" s="5" t="s">
        <v>33</v>
      </c>
      <c r="G10" s="5" t="s">
        <v>34</v>
      </c>
      <c r="H10" s="5" t="s">
        <v>4</v>
      </c>
      <c r="I10" s="5" t="s">
        <v>276</v>
      </c>
      <c r="J10" s="5" t="s">
        <v>52</v>
      </c>
      <c r="K10" s="5" t="s">
        <v>66</v>
      </c>
      <c r="L10" s="5" t="s">
        <v>27</v>
      </c>
      <c r="M10" s="6" t="s">
        <v>25</v>
      </c>
      <c r="N10" s="5" t="s">
        <v>28</v>
      </c>
      <c r="O10" s="5" t="s">
        <v>291</v>
      </c>
      <c r="P10" s="17" t="s">
        <v>8</v>
      </c>
    </row>
    <row r="11" spans="1:16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9"/>
      <c r="H11" s="29"/>
      <c r="I11" s="28"/>
      <c r="J11" s="32"/>
      <c r="K11" s="32"/>
      <c r="L11" s="28"/>
      <c r="M11" s="27"/>
      <c r="N11" s="26"/>
      <c r="O11" s="26"/>
      <c r="P11" s="29"/>
    </row>
    <row r="12" spans="1:16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9"/>
      <c r="H12" s="29"/>
      <c r="I12" s="28"/>
      <c r="J12" s="32"/>
      <c r="K12" s="32"/>
      <c r="L12" s="28"/>
      <c r="M12" s="26"/>
      <c r="N12" s="26"/>
      <c r="O12" s="26"/>
      <c r="P12" s="29"/>
    </row>
    <row r="13" spans="1:16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9"/>
      <c r="H13" s="29"/>
      <c r="I13" s="28"/>
      <c r="J13" s="32"/>
      <c r="K13" s="32"/>
      <c r="L13" s="28"/>
      <c r="M13" s="26"/>
      <c r="N13" s="26"/>
      <c r="O13" s="26"/>
      <c r="P13" s="29"/>
    </row>
    <row r="14" spans="1:16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9"/>
      <c r="H14" s="29"/>
      <c r="I14" s="28"/>
      <c r="J14" s="32"/>
      <c r="K14" s="32"/>
      <c r="L14" s="28"/>
      <c r="M14" s="26"/>
      <c r="N14" s="26"/>
      <c r="O14" s="26"/>
      <c r="P14" s="29"/>
    </row>
    <row r="15" spans="1:16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9"/>
      <c r="H15" s="29"/>
      <c r="I15" s="28"/>
      <c r="J15" s="32"/>
      <c r="K15" s="32"/>
      <c r="L15" s="28"/>
      <c r="M15" s="26"/>
      <c r="N15" s="26"/>
      <c r="O15" s="26"/>
      <c r="P15" s="29"/>
    </row>
    <row r="16" spans="1:16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9"/>
      <c r="H16" s="29"/>
      <c r="I16" s="28"/>
      <c r="J16" s="32"/>
      <c r="K16" s="32"/>
      <c r="L16" s="28"/>
      <c r="M16" s="26"/>
      <c r="N16" s="26"/>
      <c r="O16" s="26"/>
      <c r="P16" s="29"/>
    </row>
    <row r="17" spans="1:16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9"/>
      <c r="H17" s="29"/>
      <c r="I17" s="28"/>
      <c r="J17" s="32"/>
      <c r="K17" s="32"/>
      <c r="L17" s="28"/>
      <c r="M17" s="26"/>
      <c r="N17" s="26"/>
      <c r="O17" s="26"/>
      <c r="P17" s="29"/>
    </row>
    <row r="18" spans="1:16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9"/>
      <c r="H18" s="29"/>
      <c r="I18" s="28"/>
      <c r="J18" s="32"/>
      <c r="K18" s="32"/>
      <c r="L18" s="28"/>
      <c r="M18" s="26"/>
      <c r="N18" s="26"/>
      <c r="O18" s="26"/>
      <c r="P18" s="29"/>
    </row>
    <row r="19" spans="1:16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9"/>
      <c r="H19" s="29"/>
      <c r="I19" s="28"/>
      <c r="J19" s="32"/>
      <c r="K19" s="32"/>
      <c r="L19" s="28"/>
      <c r="M19" s="26"/>
      <c r="N19" s="26"/>
      <c r="O19" s="26"/>
      <c r="P19" s="29"/>
    </row>
    <row r="20" spans="1:16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9"/>
      <c r="H20" s="29"/>
      <c r="I20" s="28"/>
      <c r="J20" s="32"/>
      <c r="K20" s="32"/>
      <c r="L20" s="28"/>
      <c r="M20" s="26"/>
      <c r="N20" s="26"/>
      <c r="O20" s="26"/>
      <c r="P20" s="29"/>
    </row>
    <row r="21" spans="1:16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9"/>
      <c r="H21" s="29"/>
      <c r="I21" s="28"/>
      <c r="J21" s="32"/>
      <c r="K21" s="32"/>
      <c r="L21" s="28"/>
      <c r="M21" s="26"/>
      <c r="N21" s="26"/>
      <c r="O21" s="26"/>
      <c r="P21" s="29"/>
    </row>
    <row r="22" spans="1:16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9"/>
      <c r="H22" s="29"/>
      <c r="I22" s="28"/>
      <c r="J22" s="32"/>
      <c r="K22" s="32"/>
      <c r="L22" s="28"/>
      <c r="M22" s="26"/>
      <c r="N22" s="26"/>
      <c r="O22" s="26"/>
      <c r="P22" s="29"/>
    </row>
    <row r="23" spans="1:16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9"/>
      <c r="H23" s="29"/>
      <c r="I23" s="28"/>
      <c r="J23" s="32"/>
      <c r="K23" s="32"/>
      <c r="L23" s="28"/>
      <c r="M23" s="26"/>
      <c r="N23" s="26"/>
      <c r="O23" s="26"/>
      <c r="P23" s="29"/>
    </row>
    <row r="24" spans="1:16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9"/>
      <c r="H24" s="29"/>
      <c r="I24" s="28"/>
      <c r="J24" s="32"/>
      <c r="K24" s="32"/>
      <c r="L24" s="28"/>
      <c r="M24" s="26"/>
      <c r="N24" s="26"/>
      <c r="O24" s="26"/>
      <c r="P24" s="29"/>
    </row>
    <row r="25" spans="1:16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9"/>
      <c r="H25" s="29"/>
      <c r="I25" s="28"/>
      <c r="J25" s="32"/>
      <c r="K25" s="32"/>
      <c r="L25" s="28"/>
      <c r="M25" s="26"/>
      <c r="N25" s="26"/>
      <c r="O25" s="26"/>
      <c r="P25" s="29"/>
    </row>
    <row r="26" spans="1:16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9"/>
      <c r="H26" s="29"/>
      <c r="I26" s="28"/>
      <c r="J26" s="32"/>
      <c r="K26" s="32"/>
      <c r="L26" s="28"/>
      <c r="M26" s="26"/>
      <c r="N26" s="26"/>
      <c r="O26" s="26"/>
      <c r="P26" s="29"/>
    </row>
    <row r="27" spans="1:16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9"/>
      <c r="H27" s="29"/>
      <c r="I27" s="28"/>
      <c r="J27" s="32"/>
      <c r="K27" s="32"/>
      <c r="L27" s="28"/>
      <c r="M27" s="26"/>
      <c r="N27" s="26"/>
      <c r="O27" s="26"/>
      <c r="P27" s="29"/>
    </row>
    <row r="28" spans="1:16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9"/>
      <c r="H28" s="29"/>
      <c r="I28" s="28"/>
      <c r="J28" s="32"/>
      <c r="K28" s="32"/>
      <c r="L28" s="28"/>
      <c r="M28" s="26"/>
      <c r="N28" s="26"/>
      <c r="O28" s="26"/>
      <c r="P28" s="29"/>
    </row>
    <row r="29" spans="1:16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9"/>
      <c r="H29" s="29"/>
      <c r="I29" s="28"/>
      <c r="J29" s="32"/>
      <c r="K29" s="32"/>
      <c r="L29" s="28"/>
      <c r="M29" s="26"/>
      <c r="N29" s="26"/>
      <c r="O29" s="26"/>
      <c r="P29" s="29"/>
    </row>
    <row r="30" spans="1:16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9"/>
      <c r="H30" s="29"/>
      <c r="I30" s="28"/>
      <c r="J30" s="32"/>
      <c r="K30" s="32"/>
      <c r="L30" s="28"/>
      <c r="M30" s="26"/>
      <c r="N30" s="26"/>
      <c r="O30" s="26"/>
      <c r="P30" s="29"/>
    </row>
    <row r="31" spans="1:16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9"/>
      <c r="H31" s="29"/>
      <c r="I31" s="28"/>
      <c r="J31" s="32"/>
      <c r="K31" s="32"/>
      <c r="L31" s="28"/>
      <c r="M31" s="26"/>
      <c r="N31" s="26"/>
      <c r="O31" s="26"/>
      <c r="P31" s="29"/>
    </row>
    <row r="32" spans="1:16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9"/>
      <c r="H32" s="29"/>
      <c r="I32" s="28"/>
      <c r="J32" s="32"/>
      <c r="K32" s="32"/>
      <c r="L32" s="28"/>
      <c r="M32" s="26"/>
      <c r="N32" s="26"/>
      <c r="O32" s="26"/>
      <c r="P32" s="29"/>
    </row>
    <row r="33" spans="1:16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9"/>
      <c r="H33" s="29"/>
      <c r="I33" s="33"/>
      <c r="J33" s="32"/>
      <c r="K33" s="32"/>
      <c r="L33" s="28"/>
      <c r="M33" s="26"/>
      <c r="N33" s="26"/>
      <c r="O33" s="26"/>
      <c r="P33" s="29"/>
    </row>
    <row r="34" spans="1:16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9"/>
      <c r="H34" s="29"/>
      <c r="I34" s="33"/>
      <c r="J34" s="32"/>
      <c r="K34" s="32"/>
      <c r="L34" s="28"/>
      <c r="M34" s="26"/>
      <c r="N34" s="26"/>
      <c r="O34" s="26"/>
      <c r="P34" s="29"/>
    </row>
    <row r="35" spans="1:16" x14ac:dyDescent="0.25">
      <c r="C35">
        <f>SUBTOTAL(103,tabAnexo023121819[Fecha de Póliza])</f>
        <v>0</v>
      </c>
      <c r="D35" s="23"/>
      <c r="E35" s="23"/>
      <c r="H35" s="23"/>
      <c r="I35" s="24">
        <f>SUBTOTAL(109,tabAnexo023121819[Saldo (al 31/dic/2021)])</f>
        <v>0</v>
      </c>
      <c r="J35" s="23"/>
      <c r="K35" s="23"/>
      <c r="L35" s="24">
        <f>SUBTOTAL(109,tabAnexo023121819[Importe])</f>
        <v>0</v>
      </c>
    </row>
    <row r="47" spans="1:16" x14ac:dyDescent="0.25">
      <c r="C47" s="1" t="s">
        <v>20</v>
      </c>
      <c r="D47" t="s">
        <v>19</v>
      </c>
    </row>
    <row r="48" spans="1:16" x14ac:dyDescent="0.25">
      <c r="A48" s="1" t="s">
        <v>20</v>
      </c>
      <c r="B48" t="s">
        <v>19</v>
      </c>
    </row>
  </sheetData>
  <mergeCells count="12">
    <mergeCell ref="C8:O8"/>
    <mergeCell ref="C9:D9"/>
    <mergeCell ref="E9:G9"/>
    <mergeCell ref="H9:J9"/>
    <mergeCell ref="K9:N9"/>
    <mergeCell ref="O9:P9"/>
    <mergeCell ref="C7:O7"/>
    <mergeCell ref="F1:I1"/>
    <mergeCell ref="E2:J2"/>
    <mergeCell ref="E3:J3"/>
    <mergeCell ref="E4:I4"/>
    <mergeCell ref="C6:O6"/>
  </mergeCells>
  <dataValidations count="2">
    <dataValidation type="list" allowBlank="1" showInputMessage="1" showErrorMessage="1" sqref="E11:E34">
      <formula1>"CFDI, Otros"</formula1>
    </dataValidation>
    <dataValidation type="list" allowBlank="1" showInputMessage="1" showErrorMessage="1" sqref="J11:K34">
      <formula1>"Mensual, Bimestral, Anual, Otro"</formula1>
    </dataValidation>
  </dataValidations>
  <printOptions horizontalCentered="1"/>
  <pageMargins left="0.7" right="0.7" top="0.75" bottom="0.75" header="0.3" footer="0.3"/>
  <pageSetup scale="54" fitToHeight="0" orientation="landscape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H2" zoomScale="235" zoomScaleNormal="235" workbookViewId="0">
      <selection activeCell="M10" sqref="M10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29.28515625" customWidth="1"/>
    <col min="6" max="6" width="31.42578125" customWidth="1"/>
    <col min="7" max="7" width="38.42578125" customWidth="1"/>
    <col min="8" max="8" width="17.5703125" customWidth="1"/>
    <col min="9" max="9" width="17.140625" customWidth="1"/>
    <col min="10" max="10" width="16.42578125" customWidth="1"/>
    <col min="11" max="11" width="15.42578125" customWidth="1"/>
    <col min="12" max="12" width="14.28515625" customWidth="1"/>
  </cols>
  <sheetData>
    <row r="1" spans="1:14" ht="38.25" customHeight="1" x14ac:dyDescent="0.25">
      <c r="C1" s="3"/>
      <c r="D1" s="8"/>
      <c r="E1" s="4" t="s">
        <v>13</v>
      </c>
      <c r="F1" s="97"/>
      <c r="G1" s="98"/>
      <c r="H1" s="98"/>
      <c r="I1" s="98"/>
    </row>
    <row r="2" spans="1:14" x14ac:dyDescent="0.25">
      <c r="C2" s="3" t="s">
        <v>14</v>
      </c>
      <c r="E2" s="88"/>
      <c r="F2" s="89"/>
      <c r="G2" s="89"/>
      <c r="H2" s="89"/>
      <c r="I2" s="89"/>
      <c r="J2" s="89"/>
    </row>
    <row r="3" spans="1:14" x14ac:dyDescent="0.25">
      <c r="C3" s="1" t="s">
        <v>15</v>
      </c>
      <c r="E3" s="90"/>
      <c r="F3" s="91"/>
      <c r="G3" s="91"/>
      <c r="H3" s="91"/>
      <c r="I3" s="91"/>
      <c r="J3" s="91"/>
    </row>
    <row r="4" spans="1:14" x14ac:dyDescent="0.25">
      <c r="C4" s="1" t="s">
        <v>16</v>
      </c>
      <c r="E4" s="90"/>
      <c r="F4" s="91"/>
      <c r="G4" s="91"/>
      <c r="H4" s="91"/>
      <c r="I4" s="91"/>
      <c r="J4" s="12"/>
      <c r="K4" s="11"/>
      <c r="L4" s="21"/>
    </row>
    <row r="5" spans="1:14" x14ac:dyDescent="0.25">
      <c r="C5" s="1" t="s">
        <v>207</v>
      </c>
      <c r="E5" s="44">
        <v>2021</v>
      </c>
      <c r="L5" s="20"/>
    </row>
    <row r="6" spans="1:14" x14ac:dyDescent="0.25">
      <c r="C6" s="82" t="s">
        <v>79</v>
      </c>
      <c r="D6" s="82"/>
      <c r="E6" s="82"/>
      <c r="F6" s="82"/>
      <c r="G6" s="82"/>
      <c r="H6" s="82"/>
      <c r="I6" s="82"/>
      <c r="J6" s="82"/>
      <c r="K6" s="82"/>
      <c r="L6" s="82"/>
    </row>
    <row r="7" spans="1:14" x14ac:dyDescent="0.25">
      <c r="C7" s="82" t="s">
        <v>78</v>
      </c>
      <c r="D7" s="82"/>
      <c r="E7" s="82"/>
      <c r="F7" s="82"/>
      <c r="G7" s="82"/>
      <c r="H7" s="82"/>
      <c r="I7" s="82"/>
      <c r="J7" s="82"/>
      <c r="K7" s="82"/>
      <c r="L7" s="82"/>
    </row>
    <row r="8" spans="1:14" x14ac:dyDescent="0.25">
      <c r="A8" s="102" t="s">
        <v>67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4" ht="15" customHeight="1" x14ac:dyDescent="0.25">
      <c r="C9" s="99" t="s">
        <v>29</v>
      </c>
      <c r="D9" s="100"/>
      <c r="E9" s="100"/>
      <c r="F9" s="103"/>
      <c r="G9" s="93" t="s">
        <v>32</v>
      </c>
      <c r="H9" s="94"/>
      <c r="I9" s="93" t="s">
        <v>56</v>
      </c>
      <c r="J9" s="94"/>
      <c r="K9" s="96"/>
      <c r="L9" s="93" t="s">
        <v>74</v>
      </c>
      <c r="M9" s="94"/>
      <c r="N9" s="94"/>
    </row>
    <row r="10" spans="1:14" ht="45" x14ac:dyDescent="0.25">
      <c r="A10" t="s">
        <v>24</v>
      </c>
      <c r="B10" t="s">
        <v>23</v>
      </c>
      <c r="C10" s="5" t="s">
        <v>5</v>
      </c>
      <c r="D10" s="5" t="s">
        <v>77</v>
      </c>
      <c r="E10" s="5" t="s">
        <v>30</v>
      </c>
      <c r="F10" s="6" t="s">
        <v>31</v>
      </c>
      <c r="G10" s="5" t="s">
        <v>33</v>
      </c>
      <c r="H10" s="5" t="s">
        <v>34</v>
      </c>
      <c r="I10" s="5" t="s">
        <v>73</v>
      </c>
      <c r="J10" s="5" t="s">
        <v>279</v>
      </c>
      <c r="K10" s="5" t="s">
        <v>280</v>
      </c>
      <c r="L10" s="5" t="s">
        <v>27</v>
      </c>
      <c r="M10" s="6" t="s">
        <v>75</v>
      </c>
      <c r="N10" s="5" t="s">
        <v>76</v>
      </c>
    </row>
    <row r="11" spans="1:14" x14ac:dyDescent="0.25">
      <c r="A11" t="e">
        <f>+#REF!</f>
        <v>#REF!</v>
      </c>
      <c r="B11" t="e">
        <f>+#REF!</f>
        <v>#REF!</v>
      </c>
      <c r="C11" s="29"/>
      <c r="D11" s="29"/>
      <c r="E11" s="27"/>
      <c r="F11" s="26"/>
      <c r="G11" s="26"/>
      <c r="H11" s="26"/>
      <c r="I11" s="26"/>
      <c r="J11" s="28"/>
      <c r="K11" s="28"/>
      <c r="L11" s="28"/>
      <c r="M11" s="27"/>
      <c r="N11" s="26"/>
    </row>
    <row r="12" spans="1:14" x14ac:dyDescent="0.25">
      <c r="A12" t="e">
        <f>+#REF!</f>
        <v>#REF!</v>
      </c>
      <c r="B12" t="e">
        <f>+#REF!</f>
        <v>#REF!</v>
      </c>
      <c r="C12" s="29"/>
      <c r="D12" s="29"/>
      <c r="E12" s="26"/>
      <c r="F12" s="26"/>
      <c r="G12" s="26"/>
      <c r="H12" s="26"/>
      <c r="I12" s="26"/>
      <c r="J12" s="28"/>
      <c r="K12" s="28"/>
      <c r="L12" s="28"/>
      <c r="M12" s="26"/>
      <c r="N12" s="26"/>
    </row>
    <row r="13" spans="1:14" x14ac:dyDescent="0.25">
      <c r="A13" t="e">
        <f>+#REF!</f>
        <v>#REF!</v>
      </c>
      <c r="B13" t="e">
        <f>+#REF!</f>
        <v>#REF!</v>
      </c>
      <c r="C13" s="29"/>
      <c r="D13" s="29"/>
      <c r="E13" s="26"/>
      <c r="F13" s="26"/>
      <c r="G13" s="26"/>
      <c r="H13" s="26"/>
      <c r="I13" s="26"/>
      <c r="J13" s="28"/>
      <c r="K13" s="28"/>
      <c r="L13" s="28"/>
      <c r="M13" s="26"/>
      <c r="N13" s="26"/>
    </row>
    <row r="14" spans="1:14" x14ac:dyDescent="0.25">
      <c r="A14" t="e">
        <f>+#REF!</f>
        <v>#REF!</v>
      </c>
      <c r="B14" t="e">
        <f>+#REF!</f>
        <v>#REF!</v>
      </c>
      <c r="C14" s="29"/>
      <c r="D14" s="29"/>
      <c r="E14" s="26"/>
      <c r="F14" s="26"/>
      <c r="G14" s="26"/>
      <c r="H14" s="26"/>
      <c r="I14" s="26"/>
      <c r="J14" s="28"/>
      <c r="K14" s="28"/>
      <c r="L14" s="28"/>
      <c r="M14" s="26"/>
      <c r="N14" s="26"/>
    </row>
    <row r="15" spans="1:14" x14ac:dyDescent="0.25">
      <c r="A15" t="e">
        <f>+#REF!</f>
        <v>#REF!</v>
      </c>
      <c r="B15" t="e">
        <f>+#REF!</f>
        <v>#REF!</v>
      </c>
      <c r="C15" s="29"/>
      <c r="D15" s="29"/>
      <c r="E15" s="26"/>
      <c r="F15" s="26"/>
      <c r="G15" s="26"/>
      <c r="H15" s="26"/>
      <c r="I15" s="26"/>
      <c r="J15" s="28"/>
      <c r="K15" s="28"/>
      <c r="L15" s="28"/>
      <c r="M15" s="26"/>
      <c r="N15" s="26"/>
    </row>
    <row r="16" spans="1:14" x14ac:dyDescent="0.25">
      <c r="A16" t="e">
        <f>+#REF!</f>
        <v>#REF!</v>
      </c>
      <c r="B16" t="e">
        <f>+#REF!</f>
        <v>#REF!</v>
      </c>
      <c r="C16" s="29"/>
      <c r="D16" s="29"/>
      <c r="E16" s="26"/>
      <c r="F16" s="26"/>
      <c r="G16" s="26"/>
      <c r="H16" s="26"/>
      <c r="I16" s="26"/>
      <c r="J16" s="28"/>
      <c r="K16" s="28"/>
      <c r="L16" s="28"/>
      <c r="M16" s="26"/>
      <c r="N16" s="26"/>
    </row>
    <row r="17" spans="1:14" x14ac:dyDescent="0.25">
      <c r="A17" t="e">
        <f>+#REF!</f>
        <v>#REF!</v>
      </c>
      <c r="B17" t="e">
        <f>+#REF!</f>
        <v>#REF!</v>
      </c>
      <c r="C17" s="29"/>
      <c r="D17" s="29"/>
      <c r="E17" s="26"/>
      <c r="F17" s="26"/>
      <c r="G17" s="26"/>
      <c r="H17" s="26"/>
      <c r="I17" s="26"/>
      <c r="J17" s="28"/>
      <c r="K17" s="28"/>
      <c r="L17" s="28"/>
      <c r="M17" s="26"/>
      <c r="N17" s="26"/>
    </row>
    <row r="18" spans="1:14" x14ac:dyDescent="0.25">
      <c r="A18" t="e">
        <f>+#REF!</f>
        <v>#REF!</v>
      </c>
      <c r="B18" t="e">
        <f>+#REF!</f>
        <v>#REF!</v>
      </c>
      <c r="C18" s="29"/>
      <c r="D18" s="29"/>
      <c r="E18" s="26"/>
      <c r="F18" s="26"/>
      <c r="G18" s="26"/>
      <c r="H18" s="26"/>
      <c r="I18" s="26"/>
      <c r="J18" s="28"/>
      <c r="K18" s="28"/>
      <c r="L18" s="28"/>
      <c r="M18" s="26"/>
      <c r="N18" s="26"/>
    </row>
    <row r="19" spans="1:14" x14ac:dyDescent="0.25">
      <c r="A19" t="e">
        <f>+#REF!</f>
        <v>#REF!</v>
      </c>
      <c r="B19" t="e">
        <f>+#REF!</f>
        <v>#REF!</v>
      </c>
      <c r="C19" s="29"/>
      <c r="D19" s="29"/>
      <c r="E19" s="26"/>
      <c r="F19" s="26"/>
      <c r="G19" s="26"/>
      <c r="H19" s="26"/>
      <c r="I19" s="26"/>
      <c r="J19" s="28"/>
      <c r="K19" s="28"/>
      <c r="L19" s="28"/>
      <c r="M19" s="26"/>
      <c r="N19" s="26"/>
    </row>
    <row r="20" spans="1:14" x14ac:dyDescent="0.25">
      <c r="A20" t="e">
        <f>+#REF!</f>
        <v>#REF!</v>
      </c>
      <c r="B20" t="e">
        <f>+#REF!</f>
        <v>#REF!</v>
      </c>
      <c r="C20" s="29"/>
      <c r="D20" s="29"/>
      <c r="E20" s="26"/>
      <c r="F20" s="26"/>
      <c r="G20" s="26"/>
      <c r="H20" s="26"/>
      <c r="I20" s="26"/>
      <c r="J20" s="28"/>
      <c r="K20" s="28"/>
      <c r="L20" s="28"/>
      <c r="M20" s="26"/>
      <c r="N20" s="26"/>
    </row>
    <row r="21" spans="1:14" x14ac:dyDescent="0.25">
      <c r="A21" t="e">
        <f>+#REF!</f>
        <v>#REF!</v>
      </c>
      <c r="B21" t="e">
        <f>+#REF!</f>
        <v>#REF!</v>
      </c>
      <c r="C21" s="29"/>
      <c r="D21" s="29"/>
      <c r="E21" s="26"/>
      <c r="F21" s="26"/>
      <c r="G21" s="26"/>
      <c r="H21" s="26"/>
      <c r="I21" s="26"/>
      <c r="J21" s="28"/>
      <c r="K21" s="28"/>
      <c r="L21" s="28"/>
      <c r="M21" s="26"/>
      <c r="N21" s="26"/>
    </row>
    <row r="22" spans="1:14" x14ac:dyDescent="0.25">
      <c r="A22" t="e">
        <f>+#REF!</f>
        <v>#REF!</v>
      </c>
      <c r="B22" t="e">
        <f>+#REF!</f>
        <v>#REF!</v>
      </c>
      <c r="C22" s="29"/>
      <c r="D22" s="29"/>
      <c r="E22" s="26"/>
      <c r="F22" s="26"/>
      <c r="G22" s="26"/>
      <c r="H22" s="26"/>
      <c r="I22" s="26"/>
      <c r="J22" s="28"/>
      <c r="K22" s="28"/>
      <c r="L22" s="28"/>
      <c r="M22" s="26"/>
      <c r="N22" s="26"/>
    </row>
    <row r="23" spans="1:14" x14ac:dyDescent="0.25">
      <c r="A23" t="e">
        <f>+#REF!</f>
        <v>#REF!</v>
      </c>
      <c r="B23" t="e">
        <f>+#REF!</f>
        <v>#REF!</v>
      </c>
      <c r="C23" s="29"/>
      <c r="D23" s="29"/>
      <c r="E23" s="26"/>
      <c r="F23" s="26"/>
      <c r="G23" s="26"/>
      <c r="H23" s="26"/>
      <c r="I23" s="26"/>
      <c r="J23" s="28"/>
      <c r="K23" s="28"/>
      <c r="L23" s="28"/>
      <c r="M23" s="26"/>
      <c r="N23" s="26"/>
    </row>
    <row r="24" spans="1:14" x14ac:dyDescent="0.25">
      <c r="A24" t="e">
        <f>+#REF!</f>
        <v>#REF!</v>
      </c>
      <c r="B24" t="e">
        <f>+#REF!</f>
        <v>#REF!</v>
      </c>
      <c r="C24" s="29"/>
      <c r="D24" s="29"/>
      <c r="E24" s="26"/>
      <c r="F24" s="26"/>
      <c r="G24" s="26"/>
      <c r="H24" s="26"/>
      <c r="I24" s="26"/>
      <c r="J24" s="28"/>
      <c r="K24" s="28"/>
      <c r="L24" s="28"/>
      <c r="M24" s="26"/>
      <c r="N24" s="26"/>
    </row>
    <row r="25" spans="1:14" x14ac:dyDescent="0.25">
      <c r="A25" t="e">
        <f>+#REF!</f>
        <v>#REF!</v>
      </c>
      <c r="B25" t="e">
        <f>+#REF!</f>
        <v>#REF!</v>
      </c>
      <c r="C25" s="29"/>
      <c r="D25" s="29"/>
      <c r="E25" s="26"/>
      <c r="F25" s="26"/>
      <c r="G25" s="26"/>
      <c r="H25" s="26"/>
      <c r="I25" s="26"/>
      <c r="J25" s="28"/>
      <c r="K25" s="28"/>
      <c r="L25" s="28"/>
      <c r="M25" s="26"/>
      <c r="N25" s="26"/>
    </row>
    <row r="26" spans="1:14" x14ac:dyDescent="0.25">
      <c r="A26" t="e">
        <f>+#REF!</f>
        <v>#REF!</v>
      </c>
      <c r="B26" t="e">
        <f>+#REF!</f>
        <v>#REF!</v>
      </c>
      <c r="C26" s="29"/>
      <c r="D26" s="29"/>
      <c r="E26" s="26"/>
      <c r="F26" s="26"/>
      <c r="G26" s="26"/>
      <c r="H26" s="26"/>
      <c r="I26" s="26"/>
      <c r="J26" s="28"/>
      <c r="K26" s="28"/>
      <c r="L26" s="28"/>
      <c r="M26" s="26"/>
      <c r="N26" s="26"/>
    </row>
    <row r="27" spans="1:14" x14ac:dyDescent="0.25">
      <c r="A27" t="e">
        <f>+#REF!</f>
        <v>#REF!</v>
      </c>
      <c r="B27" t="e">
        <f>+#REF!</f>
        <v>#REF!</v>
      </c>
      <c r="C27" s="29"/>
      <c r="D27" s="29"/>
      <c r="E27" s="26"/>
      <c r="F27" s="26"/>
      <c r="G27" s="26"/>
      <c r="H27" s="26"/>
      <c r="I27" s="26"/>
      <c r="J27" s="28"/>
      <c r="K27" s="28"/>
      <c r="L27" s="28"/>
      <c r="M27" s="26"/>
      <c r="N27" s="26"/>
    </row>
    <row r="28" spans="1:14" x14ac:dyDescent="0.25">
      <c r="A28" t="e">
        <f>+#REF!</f>
        <v>#REF!</v>
      </c>
      <c r="B28" t="e">
        <f>+#REF!</f>
        <v>#REF!</v>
      </c>
      <c r="C28" s="29"/>
      <c r="D28" s="29"/>
      <c r="E28" s="26"/>
      <c r="F28" s="26"/>
      <c r="G28" s="26"/>
      <c r="H28" s="26"/>
      <c r="I28" s="26"/>
      <c r="J28" s="28"/>
      <c r="K28" s="28"/>
      <c r="L28" s="28"/>
      <c r="M28" s="26"/>
      <c r="N28" s="26"/>
    </row>
    <row r="29" spans="1:14" x14ac:dyDescent="0.25">
      <c r="A29" t="e">
        <f>+#REF!</f>
        <v>#REF!</v>
      </c>
      <c r="B29" t="e">
        <f>+#REF!</f>
        <v>#REF!</v>
      </c>
      <c r="C29" s="29"/>
      <c r="D29" s="29"/>
      <c r="E29" s="26"/>
      <c r="F29" s="26"/>
      <c r="G29" s="26"/>
      <c r="H29" s="26"/>
      <c r="I29" s="26"/>
      <c r="J29" s="28"/>
      <c r="K29" s="28"/>
      <c r="L29" s="28"/>
      <c r="M29" s="26"/>
      <c r="N29" s="26"/>
    </row>
    <row r="30" spans="1:14" x14ac:dyDescent="0.25">
      <c r="A30" t="e">
        <f>+#REF!</f>
        <v>#REF!</v>
      </c>
      <c r="B30" t="e">
        <f>+#REF!</f>
        <v>#REF!</v>
      </c>
      <c r="C30" s="29"/>
      <c r="D30" s="29"/>
      <c r="E30" s="26"/>
      <c r="F30" s="26"/>
      <c r="G30" s="26"/>
      <c r="H30" s="26"/>
      <c r="I30" s="26"/>
      <c r="J30" s="28"/>
      <c r="K30" s="28"/>
      <c r="L30" s="28"/>
      <c r="M30" s="26"/>
      <c r="N30" s="26"/>
    </row>
    <row r="31" spans="1:14" x14ac:dyDescent="0.25">
      <c r="A31" t="e">
        <f>+#REF!</f>
        <v>#REF!</v>
      </c>
      <c r="B31" t="e">
        <f>+#REF!</f>
        <v>#REF!</v>
      </c>
      <c r="C31" s="29"/>
      <c r="D31" s="29"/>
      <c r="E31" s="26"/>
      <c r="F31" s="26"/>
      <c r="G31" s="26"/>
      <c r="H31" s="26"/>
      <c r="I31" s="26"/>
      <c r="J31" s="28"/>
      <c r="K31" s="28"/>
      <c r="L31" s="28"/>
      <c r="M31" s="26"/>
      <c r="N31" s="26"/>
    </row>
    <row r="32" spans="1:14" x14ac:dyDescent="0.25">
      <c r="A32" t="e">
        <f>+#REF!</f>
        <v>#REF!</v>
      </c>
      <c r="B32" t="e">
        <f>+#REF!</f>
        <v>#REF!</v>
      </c>
      <c r="C32" s="29"/>
      <c r="D32" s="29"/>
      <c r="E32" s="26"/>
      <c r="F32" s="26"/>
      <c r="G32" s="26"/>
      <c r="H32" s="26"/>
      <c r="I32" s="26"/>
      <c r="J32" s="28"/>
      <c r="K32" s="28"/>
      <c r="L32" s="28"/>
      <c r="M32" s="26"/>
      <c r="N32" s="26"/>
    </row>
    <row r="33" spans="1:14" x14ac:dyDescent="0.25">
      <c r="A33" t="e">
        <f>+#REF!</f>
        <v>#REF!</v>
      </c>
      <c r="B33" t="e">
        <f>+#REF!</f>
        <v>#REF!</v>
      </c>
      <c r="C33" s="29"/>
      <c r="D33" s="29"/>
      <c r="E33" s="26"/>
      <c r="F33" s="26"/>
      <c r="G33" s="26"/>
      <c r="H33" s="26"/>
      <c r="I33" s="26"/>
      <c r="J33" s="33"/>
      <c r="K33" s="28"/>
      <c r="L33" s="28"/>
      <c r="M33" s="26"/>
      <c r="N33" s="26"/>
    </row>
    <row r="34" spans="1:14" x14ac:dyDescent="0.25">
      <c r="A34" t="e">
        <f>+#REF!</f>
        <v>#REF!</v>
      </c>
      <c r="B34" t="e">
        <f>+#REF!</f>
        <v>#REF!</v>
      </c>
      <c r="C34" s="29"/>
      <c r="D34" s="29"/>
      <c r="E34" s="26"/>
      <c r="F34" s="26"/>
      <c r="G34" s="26"/>
      <c r="H34" s="26"/>
      <c r="I34" s="26"/>
      <c r="J34" s="33"/>
      <c r="K34" s="28"/>
      <c r="L34" s="28"/>
      <c r="M34" s="26"/>
      <c r="N34" s="26"/>
    </row>
    <row r="35" spans="1:14" x14ac:dyDescent="0.25">
      <c r="E35">
        <f>SUBTOTAL(103,tabAnexo023121722[Fecha de Póliza])</f>
        <v>0</v>
      </c>
      <c r="F35" s="23"/>
      <c r="I35" s="23"/>
      <c r="J35" s="24">
        <f>SUBTOTAL(109,tabAnexo023121722[Saldo (a corto plazo al 31/dic/2021)])</f>
        <v>0</v>
      </c>
      <c r="K35" s="24">
        <f>SUBTOTAL(109,tabAnexo023121722[Saldo (a largo plazo al 31/dic/2021)2])</f>
        <v>0</v>
      </c>
      <c r="L35" s="24">
        <f>SUBTOTAL(109,tabAnexo023121722[Importe])</f>
        <v>0</v>
      </c>
    </row>
    <row r="47" spans="1:14" x14ac:dyDescent="0.25">
      <c r="C47" s="1" t="s">
        <v>20</v>
      </c>
      <c r="D47" t="s">
        <v>19</v>
      </c>
    </row>
    <row r="48" spans="1:14" x14ac:dyDescent="0.25">
      <c r="A48" s="1" t="s">
        <v>20</v>
      </c>
      <c r="B48" t="s">
        <v>19</v>
      </c>
    </row>
  </sheetData>
  <mergeCells count="11">
    <mergeCell ref="C7:L7"/>
    <mergeCell ref="C9:F9"/>
    <mergeCell ref="F1:I1"/>
    <mergeCell ref="E2:J2"/>
    <mergeCell ref="E3:J3"/>
    <mergeCell ref="E4:I4"/>
    <mergeCell ref="C6:L6"/>
    <mergeCell ref="A8:L8"/>
    <mergeCell ref="G9:H9"/>
    <mergeCell ref="I9:K9"/>
    <mergeCell ref="L9:N9"/>
  </mergeCells>
  <printOptions horizontalCentered="1"/>
  <pageMargins left="0.7" right="0.7" top="0.75" bottom="0.75" header="0.3" footer="0.3"/>
  <pageSetup scale="53" fitToHeight="0" orientation="landscape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F2" zoomScale="220" zoomScaleNormal="220" workbookViewId="0">
      <selection activeCell="I11" sqref="I1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30" customWidth="1"/>
    <col min="6" max="6" width="39" customWidth="1"/>
    <col min="7" max="7" width="18.28515625" customWidth="1"/>
    <col min="8" max="8" width="17" customWidth="1"/>
    <col min="9" max="9" width="13.28515625" customWidth="1"/>
    <col min="10" max="10" width="26.7109375" customWidth="1"/>
  </cols>
  <sheetData>
    <row r="1" spans="1:10" ht="38.25" customHeight="1" x14ac:dyDescent="0.25">
      <c r="C1" s="36"/>
      <c r="D1" s="8"/>
      <c r="E1" s="37" t="s">
        <v>13</v>
      </c>
      <c r="F1" s="97"/>
      <c r="G1" s="98"/>
      <c r="H1" s="98"/>
    </row>
    <row r="2" spans="1:10" x14ac:dyDescent="0.25">
      <c r="C2" s="3" t="s">
        <v>14</v>
      </c>
      <c r="E2" s="88"/>
      <c r="F2" s="89"/>
      <c r="G2" s="89"/>
    </row>
    <row r="3" spans="1:10" x14ac:dyDescent="0.25">
      <c r="C3" s="1" t="s">
        <v>15</v>
      </c>
      <c r="E3" s="90"/>
      <c r="F3" s="91"/>
      <c r="G3" s="91"/>
      <c r="H3" s="91"/>
    </row>
    <row r="4" spans="1:10" x14ac:dyDescent="0.25">
      <c r="C4" s="1" t="s">
        <v>16</v>
      </c>
      <c r="E4" s="106"/>
      <c r="F4" s="107"/>
    </row>
    <row r="5" spans="1:10" x14ac:dyDescent="0.25">
      <c r="C5" s="1" t="s">
        <v>207</v>
      </c>
      <c r="E5" s="44">
        <v>2021</v>
      </c>
    </row>
    <row r="6" spans="1:10" x14ac:dyDescent="0.25">
      <c r="C6" s="82" t="s">
        <v>53</v>
      </c>
      <c r="D6" s="82"/>
      <c r="E6" s="82"/>
      <c r="F6" s="82"/>
      <c r="G6" s="82"/>
      <c r="H6" s="82"/>
      <c r="I6" s="82"/>
      <c r="J6" s="82"/>
    </row>
    <row r="7" spans="1:10" x14ac:dyDescent="0.25">
      <c r="C7" s="82" t="s">
        <v>71</v>
      </c>
      <c r="D7" s="82"/>
      <c r="E7" s="82"/>
      <c r="F7" s="82"/>
      <c r="G7" s="82"/>
      <c r="H7" s="82"/>
      <c r="I7" s="82"/>
      <c r="J7" s="82"/>
    </row>
    <row r="8" spans="1:10" x14ac:dyDescent="0.25">
      <c r="C8" s="83" t="s">
        <v>72</v>
      </c>
      <c r="D8" s="83"/>
      <c r="E8" s="83"/>
      <c r="F8" s="83"/>
      <c r="G8" s="83"/>
      <c r="H8" s="83"/>
      <c r="I8" s="83"/>
      <c r="J8" s="83"/>
    </row>
    <row r="9" spans="1:10" ht="15" customHeight="1" x14ac:dyDescent="0.25">
      <c r="A9" s="104" t="s">
        <v>29</v>
      </c>
      <c r="B9" s="104"/>
      <c r="C9" s="104"/>
      <c r="D9" s="104"/>
      <c r="E9" s="104"/>
      <c r="F9" s="104"/>
      <c r="G9" s="104"/>
      <c r="H9" s="105"/>
      <c r="I9" s="94" t="s">
        <v>3</v>
      </c>
      <c r="J9" s="101"/>
    </row>
    <row r="10" spans="1:10" ht="45" x14ac:dyDescent="0.25">
      <c r="A10" t="s">
        <v>24</v>
      </c>
      <c r="B10" t="s">
        <v>23</v>
      </c>
      <c r="C10" s="5" t="s">
        <v>30</v>
      </c>
      <c r="D10" s="6" t="s">
        <v>31</v>
      </c>
      <c r="E10" s="5" t="s">
        <v>34</v>
      </c>
      <c r="F10" s="5" t="s">
        <v>70</v>
      </c>
      <c r="G10" s="5" t="s">
        <v>276</v>
      </c>
      <c r="H10" s="5" t="s">
        <v>52</v>
      </c>
      <c r="I10" s="5" t="s">
        <v>291</v>
      </c>
      <c r="J10" s="17" t="s">
        <v>8</v>
      </c>
    </row>
    <row r="11" spans="1:10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8"/>
      <c r="H11" s="28"/>
      <c r="I11" s="26"/>
      <c r="J11" s="26"/>
    </row>
    <row r="12" spans="1:10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8"/>
      <c r="H12" s="28"/>
      <c r="I12" s="26"/>
      <c r="J12" s="26"/>
    </row>
    <row r="13" spans="1:10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8"/>
      <c r="H13" s="28"/>
      <c r="I13" s="26"/>
      <c r="J13" s="26"/>
    </row>
    <row r="14" spans="1:10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8"/>
      <c r="H14" s="28"/>
      <c r="I14" s="26"/>
      <c r="J14" s="26"/>
    </row>
    <row r="15" spans="1:10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8"/>
      <c r="H15" s="28"/>
      <c r="I15" s="26"/>
      <c r="J15" s="26"/>
    </row>
    <row r="16" spans="1:10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8"/>
      <c r="H16" s="28"/>
      <c r="I16" s="26"/>
      <c r="J16" s="26"/>
    </row>
    <row r="17" spans="1:10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8"/>
      <c r="H17" s="28"/>
      <c r="I17" s="26"/>
      <c r="J17" s="26"/>
    </row>
    <row r="18" spans="1:10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8"/>
      <c r="H18" s="28"/>
      <c r="I18" s="26"/>
      <c r="J18" s="26"/>
    </row>
    <row r="19" spans="1:10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8"/>
      <c r="H19" s="28"/>
      <c r="I19" s="26"/>
      <c r="J19" s="26"/>
    </row>
    <row r="20" spans="1:10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8"/>
      <c r="H20" s="28"/>
      <c r="I20" s="26"/>
      <c r="J20" s="26"/>
    </row>
    <row r="21" spans="1:10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8"/>
      <c r="H21" s="28"/>
      <c r="I21" s="26"/>
      <c r="J21" s="26"/>
    </row>
    <row r="22" spans="1:10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8"/>
      <c r="H22" s="28"/>
      <c r="I22" s="26"/>
      <c r="J22" s="26"/>
    </row>
    <row r="23" spans="1:10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8"/>
      <c r="H23" s="28"/>
      <c r="I23" s="26"/>
      <c r="J23" s="26"/>
    </row>
    <row r="24" spans="1:10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8"/>
      <c r="H24" s="28"/>
      <c r="I24" s="26"/>
      <c r="J24" s="26"/>
    </row>
    <row r="25" spans="1:10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8"/>
      <c r="H25" s="28"/>
      <c r="I25" s="26"/>
      <c r="J25" s="26"/>
    </row>
    <row r="26" spans="1:10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8"/>
      <c r="H26" s="28"/>
      <c r="I26" s="26"/>
      <c r="J26" s="26"/>
    </row>
    <row r="27" spans="1:10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8"/>
      <c r="H27" s="28"/>
      <c r="I27" s="26"/>
      <c r="J27" s="26"/>
    </row>
    <row r="28" spans="1:10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8"/>
      <c r="H28" s="28"/>
      <c r="I28" s="26"/>
      <c r="J28" s="26"/>
    </row>
    <row r="29" spans="1:10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8"/>
      <c r="H29" s="28"/>
      <c r="I29" s="26"/>
      <c r="J29" s="26"/>
    </row>
    <row r="30" spans="1:10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33"/>
      <c r="H30" s="33"/>
      <c r="I30" s="26"/>
      <c r="J30" s="26"/>
    </row>
    <row r="31" spans="1:10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33"/>
      <c r="H31" s="33"/>
      <c r="I31" s="26"/>
      <c r="J31" s="26"/>
    </row>
    <row r="32" spans="1:10" x14ac:dyDescent="0.25">
      <c r="C32">
        <f>SUBTOTAL(103,tabAnexo02312172021[Fecha de Póliza])</f>
        <v>0</v>
      </c>
      <c r="D32" s="23"/>
      <c r="G32" s="24">
        <f>SUBTOTAL(109,tabAnexo02312172021[Saldo (al 31/dic/2021)])</f>
        <v>0</v>
      </c>
      <c r="H32" s="24"/>
    </row>
    <row r="44" spans="1:4" x14ac:dyDescent="0.25">
      <c r="C44" s="1" t="s">
        <v>20</v>
      </c>
      <c r="D44" t="s">
        <v>19</v>
      </c>
    </row>
    <row r="45" spans="1:4" x14ac:dyDescent="0.25">
      <c r="A45" s="1" t="s">
        <v>20</v>
      </c>
      <c r="B45" t="s">
        <v>19</v>
      </c>
    </row>
  </sheetData>
  <mergeCells count="9">
    <mergeCell ref="I9:J9"/>
    <mergeCell ref="A9:H9"/>
    <mergeCell ref="C8:J8"/>
    <mergeCell ref="C6:J6"/>
    <mergeCell ref="F1:H1"/>
    <mergeCell ref="E3:H3"/>
    <mergeCell ref="E4:F4"/>
    <mergeCell ref="C7:J7"/>
    <mergeCell ref="E2:G2"/>
  </mergeCells>
  <printOptions horizontalCentered="1"/>
  <pageMargins left="0.7" right="0.7" top="0.75" bottom="0.75" header="0.3" footer="0.3"/>
  <pageSetup scale="72" fitToHeight="0" orientation="landscape" r:id="rId1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I2" zoomScale="220" zoomScaleNormal="220" workbookViewId="0">
      <selection activeCell="N11" sqref="N1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13</v>
      </c>
      <c r="F1" s="97"/>
      <c r="G1" s="98"/>
      <c r="H1" s="98"/>
      <c r="I1" s="98"/>
      <c r="J1" s="10"/>
      <c r="K1" s="10"/>
      <c r="L1" s="19"/>
      <c r="M1" s="19"/>
      <c r="N1" s="20"/>
    </row>
    <row r="2" spans="1:15" x14ac:dyDescent="0.25">
      <c r="C2" s="3" t="s">
        <v>14</v>
      </c>
      <c r="E2" s="88"/>
      <c r="F2" s="89"/>
      <c r="G2" s="89"/>
      <c r="H2" s="89"/>
      <c r="I2" s="89"/>
      <c r="J2" s="89"/>
      <c r="K2" s="11"/>
      <c r="L2" s="21"/>
      <c r="M2" s="21"/>
      <c r="N2" s="20"/>
    </row>
    <row r="3" spans="1:15" x14ac:dyDescent="0.25">
      <c r="C3" s="1" t="s">
        <v>15</v>
      </c>
      <c r="E3" s="90"/>
      <c r="F3" s="91"/>
      <c r="G3" s="91"/>
      <c r="H3" s="91"/>
      <c r="I3" s="91"/>
      <c r="J3" s="91"/>
      <c r="K3" s="11"/>
      <c r="L3" s="21"/>
      <c r="M3" s="21"/>
      <c r="N3" s="20"/>
    </row>
    <row r="4" spans="1:15" x14ac:dyDescent="0.25">
      <c r="C4" s="1" t="s">
        <v>218</v>
      </c>
      <c r="E4" s="90"/>
      <c r="F4" s="91"/>
      <c r="G4" s="91"/>
      <c r="H4" s="91"/>
      <c r="I4" s="91"/>
      <c r="J4" s="12"/>
      <c r="K4" s="11"/>
      <c r="L4" s="21"/>
      <c r="M4" s="20"/>
      <c r="N4" s="20"/>
    </row>
    <row r="5" spans="1:15" x14ac:dyDescent="0.25">
      <c r="C5" s="1" t="s">
        <v>207</v>
      </c>
      <c r="E5" s="44">
        <v>2021</v>
      </c>
      <c r="L5" s="20"/>
      <c r="M5" s="20"/>
      <c r="N5" s="20"/>
    </row>
    <row r="6" spans="1:15" x14ac:dyDescent="0.25"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x14ac:dyDescent="0.25">
      <c r="C7" s="82" t="s">
        <v>69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x14ac:dyDescent="0.25">
      <c r="C8" s="83" t="s">
        <v>68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x14ac:dyDescent="0.25">
      <c r="C9" s="99" t="s">
        <v>29</v>
      </c>
      <c r="D9" s="100"/>
      <c r="E9" s="93" t="s">
        <v>32</v>
      </c>
      <c r="F9" s="94"/>
      <c r="G9" s="94"/>
      <c r="H9" s="108" t="s">
        <v>59</v>
      </c>
      <c r="I9" s="109"/>
      <c r="J9" s="109"/>
      <c r="K9" s="93" t="s">
        <v>26</v>
      </c>
      <c r="L9" s="94"/>
      <c r="M9" s="95"/>
      <c r="N9" s="94" t="s">
        <v>3</v>
      </c>
      <c r="O9" s="101"/>
    </row>
    <row r="10" spans="1:15" ht="45" x14ac:dyDescent="0.25">
      <c r="A10" t="s">
        <v>24</v>
      </c>
      <c r="B10" t="s">
        <v>23</v>
      </c>
      <c r="C10" s="5" t="s">
        <v>30</v>
      </c>
      <c r="D10" s="6" t="s">
        <v>31</v>
      </c>
      <c r="E10" s="22" t="s">
        <v>17</v>
      </c>
      <c r="F10" s="5" t="s">
        <v>33</v>
      </c>
      <c r="G10" s="5" t="s">
        <v>34</v>
      </c>
      <c r="H10" s="5" t="s">
        <v>4</v>
      </c>
      <c r="I10" s="5" t="s">
        <v>276</v>
      </c>
      <c r="J10" s="5" t="s">
        <v>52</v>
      </c>
      <c r="K10" s="5" t="s">
        <v>27</v>
      </c>
      <c r="L10" s="6" t="s">
        <v>25</v>
      </c>
      <c r="M10" s="5" t="s">
        <v>28</v>
      </c>
      <c r="N10" s="5" t="s">
        <v>291</v>
      </c>
      <c r="O10" s="17" t="s">
        <v>8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SUBTOTAL(103,tabAnexo023121720[Fecha de Póliza])</f>
        <v>0</v>
      </c>
      <c r="D35" s="23"/>
      <c r="E35" s="23"/>
      <c r="H35" s="23"/>
      <c r="I35" s="24">
        <f>SUBTOTAL(109,tabAnexo023121720[Saldo (al 31/dic/2021)])</f>
        <v>0</v>
      </c>
      <c r="J35" s="23"/>
      <c r="K35" s="35">
        <f>SUBTOTAL(109,tabAnexo023121720[Importe])</f>
        <v>0</v>
      </c>
    </row>
    <row r="47" spans="1:15" x14ac:dyDescent="0.25">
      <c r="C47" s="1" t="s">
        <v>20</v>
      </c>
      <c r="D47" t="s">
        <v>19</v>
      </c>
    </row>
    <row r="48" spans="1:15" x14ac:dyDescent="0.25">
      <c r="A48" s="1" t="s">
        <v>20</v>
      </c>
      <c r="B48" t="s">
        <v>19</v>
      </c>
    </row>
  </sheetData>
  <mergeCells count="12">
    <mergeCell ref="C8:O8"/>
    <mergeCell ref="C9:D9"/>
    <mergeCell ref="E9:G9"/>
    <mergeCell ref="H9:J9"/>
    <mergeCell ref="K9:M9"/>
    <mergeCell ref="N9:O9"/>
    <mergeCell ref="C7:O7"/>
    <mergeCell ref="F1:I1"/>
    <mergeCell ref="E2:J2"/>
    <mergeCell ref="E3:J3"/>
    <mergeCell ref="E4:I4"/>
    <mergeCell ref="C6:O6"/>
  </mergeCells>
  <dataValidations count="3">
    <dataValidation type="list" allowBlank="1" showInputMessage="1" showErrorMessage="1" sqref="E11:E34">
      <formula1>"CFDI, Otros"</formula1>
    </dataValidation>
    <dataValidation type="list" allowBlank="1" showInputMessage="1" showErrorMessage="1" sqref="J12:J34">
      <formula1>"0-90 días,91-180 días, 181-365 días"</formula1>
    </dataValidation>
    <dataValidation type="list" allowBlank="1" showInputMessage="1" showErrorMessage="1" sqref="J11">
      <formula1>"0-90 días,91-180 días, 181-365 días, Más de 365 días"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Anexo01</vt:lpstr>
      <vt:lpstr>Anexo05</vt:lpstr>
      <vt:lpstr>Anexo07</vt:lpstr>
      <vt:lpstr>Anexo07a</vt:lpstr>
      <vt:lpstr>Anexo07b</vt:lpstr>
      <vt:lpstr>Anexo07c</vt:lpstr>
      <vt:lpstr>Anexo07d</vt:lpstr>
      <vt:lpstr>Anexo07e</vt:lpstr>
      <vt:lpstr>Anexo07f</vt:lpstr>
      <vt:lpstr>Anexo08</vt:lpstr>
      <vt:lpstr>Anexo09Nomina</vt:lpstr>
      <vt:lpstr>Anexo 10.</vt:lpstr>
      <vt:lpstr>Anexo11.</vt:lpstr>
      <vt:lpstr>Anexo12</vt:lpstr>
      <vt:lpstr>Anexo 13</vt:lpstr>
      <vt:lpstr>Anexo 14</vt:lpstr>
      <vt:lpstr>Anexo 16</vt:lpstr>
      <vt:lpstr>'Anexo 10.'!Títulos_a_imprimir</vt:lpstr>
      <vt:lpstr>'Anexo 13'!Títulos_a_imprimir</vt:lpstr>
      <vt:lpstr>'Anexo 14'!Títulos_a_imprimir</vt:lpstr>
      <vt:lpstr>'Anexo 16'!Títulos_a_imprimir</vt:lpstr>
      <vt:lpstr>Anexo01!Títulos_a_imprimir</vt:lpstr>
      <vt:lpstr>Anexo05!Títulos_a_imprimir</vt:lpstr>
      <vt:lpstr>Anexo07!Títulos_a_imprimir</vt:lpstr>
      <vt:lpstr>Anexo07a!Títulos_a_imprimir</vt:lpstr>
      <vt:lpstr>Anexo07b!Títulos_a_imprimir</vt:lpstr>
      <vt:lpstr>Anexo07c!Títulos_a_imprimir</vt:lpstr>
      <vt:lpstr>Anexo07d!Títulos_a_imprimir</vt:lpstr>
      <vt:lpstr>Anexo07e!Títulos_a_imprimir</vt:lpstr>
      <vt:lpstr>Anexo07f!Títulos_a_imprimir</vt:lpstr>
      <vt:lpstr>Anexo08!Títulos_a_imprimir</vt:lpstr>
      <vt:lpstr>Anexo09Nomina!Títulos_a_imprimir</vt:lpstr>
      <vt:lpstr>Anexo11.!Títulos_a_imprimir</vt:lpstr>
      <vt:lpstr>Anexo12!Títulos_a_imprimir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Miguel Ángel Ortega Monjaraz</cp:lastModifiedBy>
  <cp:lastPrinted>2021-09-01T15:34:52Z</cp:lastPrinted>
  <dcterms:created xsi:type="dcterms:W3CDTF">2021-05-13T03:56:52Z</dcterms:created>
  <dcterms:modified xsi:type="dcterms:W3CDTF">2022-08-17T01:31:24Z</dcterms:modified>
</cp:coreProperties>
</file>